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1580" windowHeight="630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<sst xmlns="http://schemas.openxmlformats.org/spreadsheetml/2006/main" count="1409" uniqueCount="164">
  <si>
    <t>Nome</t>
  </si>
  <si>
    <t>Partido</t>
  </si>
  <si>
    <t>UF</t>
  </si>
  <si>
    <t>Presença</t>
  </si>
  <si>
    <t>Suplência</t>
  </si>
  <si>
    <t>Retirada**</t>
  </si>
  <si>
    <t xml:space="preserve">%  faltas </t>
  </si>
  <si>
    <t>Gim Argello</t>
  </si>
  <si>
    <t>PTB</t>
  </si>
  <si>
    <t>DF</t>
  </si>
  <si>
    <t>Jefferson Praia</t>
  </si>
  <si>
    <t>PDT</t>
  </si>
  <si>
    <t>AM</t>
  </si>
  <si>
    <t>s</t>
  </si>
  <si>
    <t>Eliseu Resende</t>
  </si>
  <si>
    <t>DEM</t>
  </si>
  <si>
    <t>MG</t>
  </si>
  <si>
    <t>f</t>
  </si>
  <si>
    <t>Alvaro Dias</t>
  </si>
  <si>
    <t>PSDB</t>
  </si>
  <si>
    <t>PR</t>
  </si>
  <si>
    <t>Antônio Carlos Valadares</t>
  </si>
  <si>
    <t>PSB</t>
  </si>
  <si>
    <t>SE</t>
  </si>
  <si>
    <t>Flexa Ribeiro</t>
  </si>
  <si>
    <t>PA</t>
  </si>
  <si>
    <t>Geovani Borges</t>
  </si>
  <si>
    <t>PMDB</t>
  </si>
  <si>
    <t>AP</t>
  </si>
  <si>
    <t>Antonio Carlos Júnior</t>
  </si>
  <si>
    <t>BA</t>
  </si>
  <si>
    <t>Demóstenes Torres</t>
  </si>
  <si>
    <t>GO</t>
  </si>
  <si>
    <t>Epitácio Cafeteira</t>
  </si>
  <si>
    <t>MA</t>
  </si>
  <si>
    <t xml:space="preserve">Fernando Collor </t>
  </si>
  <si>
    <t>AL</t>
  </si>
  <si>
    <t>Jarbas Vasconcelos</t>
  </si>
  <si>
    <t>PE</t>
  </si>
  <si>
    <t>Cícero Lucena</t>
  </si>
  <si>
    <t>PB</t>
  </si>
  <si>
    <t>Gilberto Goellner</t>
  </si>
  <si>
    <t>MT</t>
  </si>
  <si>
    <t>Augusto Botelho</t>
  </si>
  <si>
    <t>PT</t>
  </si>
  <si>
    <t>RR</t>
  </si>
  <si>
    <t>Cristovam Buarque</t>
  </si>
  <si>
    <t>Eduardo Suplicy</t>
  </si>
  <si>
    <t>SP</t>
  </si>
  <si>
    <t>Expedito Júnior</t>
  </si>
  <si>
    <t>RO</t>
  </si>
  <si>
    <t>Flávio Arns</t>
  </si>
  <si>
    <t>Inácio Arruda</t>
  </si>
  <si>
    <t>PC DO B</t>
  </si>
  <si>
    <t>CE</t>
  </si>
  <si>
    <t>Garibaldi Alves Filho</t>
  </si>
  <si>
    <t>RN</t>
  </si>
  <si>
    <t>Gérson Camata</t>
  </si>
  <si>
    <t>ES</t>
  </si>
  <si>
    <t>Heráclito Fortes</t>
  </si>
  <si>
    <t>PI</t>
  </si>
  <si>
    <t>Jefferson Peres</t>
  </si>
  <si>
    <t>Carlos Dunga</t>
  </si>
  <si>
    <t>Almeida Lima</t>
  </si>
  <si>
    <t>Arthur Virgílio</t>
  </si>
  <si>
    <t>Delcídio Amaral</t>
  </si>
  <si>
    <t>MS</t>
  </si>
  <si>
    <t>Efraim Morais</t>
  </si>
  <si>
    <t>Geraldo Mesquita Júnior</t>
  </si>
  <si>
    <t>AC</t>
  </si>
  <si>
    <t>César Borges</t>
  </si>
  <si>
    <t>Gilvam Borges</t>
  </si>
  <si>
    <t>Adelmir Santana</t>
  </si>
  <si>
    <t>Eduardo Azeredo</t>
  </si>
  <si>
    <t>Aloizio Mercadante</t>
  </si>
  <si>
    <t>Francisco Dornelles</t>
  </si>
  <si>
    <t>PP</t>
  </si>
  <si>
    <t>RJ</t>
  </si>
  <si>
    <t>Ideli Salvatti</t>
  </si>
  <si>
    <t>SC</t>
  </si>
  <si>
    <t>Jayme Campos</t>
  </si>
  <si>
    <t>Fátima Cleide</t>
  </si>
  <si>
    <t>João Durval</t>
  </si>
  <si>
    <t>João Pedro</t>
  </si>
  <si>
    <t>João Ribeiro</t>
  </si>
  <si>
    <t>TO</t>
  </si>
  <si>
    <t>João Tenório</t>
  </si>
  <si>
    <t>João Vicente Claudino</t>
  </si>
  <si>
    <t>José Agripino</t>
  </si>
  <si>
    <t>José Maranhão</t>
  </si>
  <si>
    <t>José Nery</t>
  </si>
  <si>
    <t>PSOL</t>
  </si>
  <si>
    <t>José Sarney</t>
  </si>
  <si>
    <t>Kátia Abreu</t>
  </si>
  <si>
    <t>Leomar Quintanilha</t>
  </si>
  <si>
    <t>Lobão Filho</t>
  </si>
  <si>
    <t>Lúcia Vânia</t>
  </si>
  <si>
    <t>Magno Malta</t>
  </si>
  <si>
    <t>Mão Santa</t>
  </si>
  <si>
    <t>Marcelo Crivella</t>
  </si>
  <si>
    <t>PRB</t>
  </si>
  <si>
    <t>Marco Maciel</t>
  </si>
  <si>
    <t>Marconi Perillo</t>
  </si>
  <si>
    <t>Marina Silva</t>
  </si>
  <si>
    <t>Maria do Carmo Alves</t>
  </si>
  <si>
    <t>Mário Couto</t>
  </si>
  <si>
    <t>Marisa Serrano</t>
  </si>
  <si>
    <t>Mozarildo Cavalcanti</t>
  </si>
  <si>
    <t>Neuto de Conto</t>
  </si>
  <si>
    <t>Osmar Dias</t>
  </si>
  <si>
    <t>Papaléo Paes</t>
  </si>
  <si>
    <t>Patrícia Saboya</t>
  </si>
  <si>
    <t>Paulo Duque</t>
  </si>
  <si>
    <t>Paulo Paim</t>
  </si>
  <si>
    <t>RS</t>
  </si>
  <si>
    <t>Pedro Simon</t>
  </si>
  <si>
    <t>Raimundo Colombo</t>
  </si>
  <si>
    <t>Renan Calheiros</t>
  </si>
  <si>
    <t>Renato Casagrande</t>
  </si>
  <si>
    <t>Romero Jucá</t>
  </si>
  <si>
    <t>Romeu Tuma</t>
  </si>
  <si>
    <t>Rosalba Ciarlini</t>
  </si>
  <si>
    <t>Roseana Sarney</t>
  </si>
  <si>
    <t>Sérgio Guerra</t>
  </si>
  <si>
    <t>Sérgio Zambiasi</t>
  </si>
  <si>
    <t>Serys Slhessarenko</t>
  </si>
  <si>
    <t>Sibá Machado</t>
  </si>
  <si>
    <t>Tasso Jereissati</t>
  </si>
  <si>
    <t>Tião Viana</t>
  </si>
  <si>
    <t>Valdir Raupp</t>
  </si>
  <si>
    <t>Valter Pereira</t>
  </si>
  <si>
    <t>Virgínio de Carvalho</t>
  </si>
  <si>
    <t>PSC</t>
  </si>
  <si>
    <t>Wellington Salgado</t>
  </si>
  <si>
    <t>Total de presença</t>
  </si>
  <si>
    <t>LEGENDA</t>
  </si>
  <si>
    <t>Falta</t>
  </si>
  <si>
    <t>R</t>
  </si>
  <si>
    <t>Renúncia ou morte</t>
  </si>
  <si>
    <r>
      <t xml:space="preserve">*Inclui apenas a quantidade de sessões válidas (presença mais ausência), excluindo-se períodos de licença, suplência ou outros (morte ou renúncia). ** Períodos em que o senador tinha falecido (caso de Antônio Carlos Magalhães) ou renunciado ao mandato (Joaquim Roriz). Fonte: </t>
    </r>
    <r>
      <rPr>
        <b/>
        <i/>
        <sz val="8"/>
        <rFont val="Arial"/>
        <family val="2"/>
      </rPr>
      <t>Congresso em Foco</t>
    </r>
    <r>
      <rPr>
        <i/>
        <sz val="8"/>
        <rFont val="Arial"/>
        <family val="2"/>
      </rPr>
      <t>, com base nos Diários do Senado entre 6 de fevereiro e 4 de dezembro, além da sessão de 12 de dezembro de 2007</t>
    </r>
  </si>
  <si>
    <t>Licença com direito a suplente</t>
  </si>
  <si>
    <t>http://www.congressoemfoco.com.br</t>
  </si>
  <si>
    <t>1°/jul</t>
  </si>
  <si>
    <t>Marco Antonio Costa</t>
  </si>
  <si>
    <t>Casildo Maldaner</t>
  </si>
  <si>
    <t>Ada Mello</t>
  </si>
  <si>
    <t>r</t>
  </si>
  <si>
    <t xml:space="preserve"> </t>
  </si>
  <si>
    <t>F</t>
  </si>
  <si>
    <t>Licença 1</t>
  </si>
  <si>
    <t>Licença 2</t>
  </si>
  <si>
    <t>Licença 3</t>
  </si>
  <si>
    <t>LS</t>
  </si>
  <si>
    <t>Licenças 1 e 1,1</t>
  </si>
  <si>
    <t>Todas as licenças</t>
  </si>
  <si>
    <t>Licença p/ suplente</t>
  </si>
  <si>
    <t>S</t>
  </si>
  <si>
    <t>Faltas e licenças</t>
  </si>
  <si>
    <t>Máximo de presença</t>
  </si>
  <si>
    <t>Licença (1 e 1,1= missão políitca; 2=motivo médico; 3= interesse particular)</t>
  </si>
  <si>
    <t>Faltas injustificadas</t>
  </si>
  <si>
    <t>Assiduidade do Senado em 2008</t>
  </si>
  <si>
    <t>por ordem de % de faltas</t>
  </si>
  <si>
    <t>Licença 1,1 (2° semestre)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</si>
</sst>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b/>
      <sz val="8"/>
      <name val="Arial"/>
      <family val="0"/>
    </font>
    <font>
      <b/>
      <sz val="8"/>
      <name val="Arial Narrow"/>
      <family val="2"/>
    </font>
    <font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b/>
      <i/>
      <sz val="10"/>
      <name val="Arial"/>
      <family val="2"/>
    </font>
    <font>
      <b/>
      <i/>
      <sz val="2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dashed">
        <color indexed="22"/>
      </bottom>
    </border>
    <border>
      <left>
        <color indexed="63"/>
      </left>
      <right style="dashed">
        <color indexed="22"/>
      </right>
      <top style="hair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hair">
        <color indexed="22"/>
      </top>
      <bottom style="dashed">
        <color indexed="22"/>
      </bottom>
    </border>
    <border>
      <left>
        <color indexed="63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 style="dashed">
        <color indexed="22"/>
      </right>
      <top style="dashed">
        <color indexed="22"/>
      </top>
      <bottom style="dashed">
        <color indexed="22"/>
      </bottom>
    </border>
    <border>
      <left style="dashed">
        <color indexed="22"/>
      </left>
      <right style="dashed">
        <color indexed="22"/>
      </right>
      <top style="dashed">
        <color indexed="22"/>
      </top>
      <bottom style="dashed">
        <color indexed="22"/>
      </bottom>
    </border>
    <border>
      <left>
        <color indexed="63"/>
      </left>
      <right style="dotted">
        <color indexed="22"/>
      </right>
      <top style="dashed">
        <color indexed="22"/>
      </top>
      <bottom style="dashed">
        <color indexed="22"/>
      </bottom>
    </border>
    <border>
      <left style="dotted">
        <color indexed="22"/>
      </left>
      <right style="dotted">
        <color indexed="22"/>
      </right>
      <top style="dashed">
        <color indexed="22"/>
      </top>
      <bottom style="dashed">
        <color indexed="22"/>
      </bottom>
    </border>
    <border>
      <left style="dotted">
        <color indexed="22"/>
      </left>
      <right>
        <color indexed="63"/>
      </right>
      <top style="dashed">
        <color indexed="22"/>
      </top>
      <bottom style="dashed">
        <color indexed="22"/>
      </bottom>
    </border>
    <border>
      <left>
        <color indexed="63"/>
      </left>
      <right style="dotted">
        <color indexed="22"/>
      </right>
      <top style="dash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ashed">
        <color indexed="22"/>
      </top>
      <bottom style="dotted">
        <color indexed="22"/>
      </bottom>
    </border>
    <border>
      <left style="dotted">
        <color indexed="22"/>
      </left>
      <right style="dotted">
        <color indexed="22"/>
      </right>
      <top style="dotted">
        <color indexed="22"/>
      </top>
      <bottom style="dotted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1" xfId="0" applyFont="1" applyBorder="1" applyAlignment="1">
      <alignment/>
    </xf>
    <xf numFmtId="16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2" fillId="0" borderId="0" xfId="0" applyNumberFormat="1" applyFont="1" applyBorder="1" applyAlignment="1">
      <alignment/>
    </xf>
    <xf numFmtId="0" fontId="3" fillId="0" borderId="2" xfId="0" applyFont="1" applyBorder="1" applyAlignment="1">
      <alignment/>
    </xf>
    <xf numFmtId="0" fontId="3" fillId="2" borderId="3" xfId="0" applyFont="1" applyFill="1" applyBorder="1" applyAlignment="1">
      <alignment/>
    </xf>
    <xf numFmtId="0" fontId="3" fillId="2" borderId="4" xfId="0" applyFont="1" applyFill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164" fontId="3" fillId="0" borderId="5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2" borderId="0" xfId="0" applyFont="1" applyFill="1" applyAlignment="1">
      <alignment/>
    </xf>
    <xf numFmtId="0" fontId="4" fillId="0" borderId="0" xfId="0" applyFont="1" applyAlignment="1">
      <alignment/>
    </xf>
    <xf numFmtId="0" fontId="4" fillId="3" borderId="0" xfId="0" applyFont="1" applyFill="1" applyAlignment="1">
      <alignment/>
    </xf>
    <xf numFmtId="0" fontId="1" fillId="4" borderId="0" xfId="0" applyFont="1" applyFill="1" applyAlignment="1">
      <alignment/>
    </xf>
    <xf numFmtId="0" fontId="3" fillId="5" borderId="6" xfId="0" applyFont="1" applyFill="1" applyBorder="1" applyAlignment="1">
      <alignment/>
    </xf>
    <xf numFmtId="0" fontId="3" fillId="5" borderId="7" xfId="0" applyFont="1" applyFill="1" applyBorder="1" applyAlignment="1">
      <alignment/>
    </xf>
    <xf numFmtId="0" fontId="3" fillId="5" borderId="0" xfId="0" applyFont="1" applyFill="1" applyAlignment="1">
      <alignment/>
    </xf>
    <xf numFmtId="0" fontId="3" fillId="5" borderId="0" xfId="0" applyFont="1" applyFill="1" applyAlignment="1">
      <alignment/>
    </xf>
    <xf numFmtId="0" fontId="6" fillId="0" borderId="0" xfId="15" applyAlignment="1">
      <alignment/>
    </xf>
    <xf numFmtId="0" fontId="3" fillId="2" borderId="8" xfId="0" applyFont="1" applyFill="1" applyBorder="1" applyAlignment="1">
      <alignment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0" xfId="0" applyBorder="1" applyAlignment="1">
      <alignment/>
    </xf>
    <xf numFmtId="16" fontId="1" fillId="0" borderId="1" xfId="0" applyNumberFormat="1" applyFont="1" applyBorder="1" applyAlignment="1">
      <alignment horizontal="right"/>
    </xf>
    <xf numFmtId="0" fontId="3" fillId="2" borderId="9" xfId="0" applyFont="1" applyFill="1" applyBorder="1" applyAlignment="1">
      <alignment/>
    </xf>
    <xf numFmtId="0" fontId="3" fillId="6" borderId="8" xfId="0" applyFont="1" applyFill="1" applyBorder="1" applyAlignment="1">
      <alignment/>
    </xf>
    <xf numFmtId="0" fontId="3" fillId="6" borderId="9" xfId="0" applyFont="1" applyFill="1" applyBorder="1" applyAlignment="1">
      <alignment/>
    </xf>
    <xf numFmtId="0" fontId="3" fillId="6" borderId="9" xfId="0" applyFont="1" applyFill="1" applyBorder="1" applyAlignment="1">
      <alignment/>
    </xf>
    <xf numFmtId="0" fontId="3" fillId="6" borderId="10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3" fillId="5" borderId="9" xfId="0" applyFont="1" applyFill="1" applyBorder="1" applyAlignment="1">
      <alignment/>
    </xf>
    <xf numFmtId="0" fontId="3" fillId="4" borderId="8" xfId="0" applyFont="1" applyFill="1" applyBorder="1" applyAlignment="1">
      <alignment/>
    </xf>
    <xf numFmtId="0" fontId="3" fillId="4" borderId="9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5" borderId="10" xfId="0" applyFont="1" applyFill="1" applyBorder="1" applyAlignment="1">
      <alignment/>
    </xf>
    <xf numFmtId="0" fontId="3" fillId="4" borderId="7" xfId="0" applyFont="1" applyFill="1" applyBorder="1" applyAlignment="1">
      <alignment/>
    </xf>
    <xf numFmtId="0" fontId="3" fillId="4" borderId="6" xfId="0" applyFont="1" applyFill="1" applyBorder="1" applyAlignment="1">
      <alignment/>
    </xf>
    <xf numFmtId="3" fontId="3" fillId="7" borderId="2" xfId="0" applyNumberFormat="1" applyFont="1" applyFill="1" applyBorder="1" applyAlignment="1">
      <alignment/>
    </xf>
    <xf numFmtId="3" fontId="3" fillId="7" borderId="5" xfId="0" applyNumberFormat="1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3" fillId="2" borderId="9" xfId="0" applyNumberFormat="1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1" fillId="0" borderId="0" xfId="0" applyNumberFormat="1" applyFont="1" applyBorder="1" applyAlignment="1">
      <alignment wrapText="1"/>
    </xf>
    <xf numFmtId="0" fontId="0" fillId="0" borderId="0" xfId="0" applyAlignment="1">
      <alignment/>
    </xf>
    <xf numFmtId="0" fontId="3" fillId="4" borderId="9" xfId="0" applyFont="1" applyFill="1" applyBorder="1" applyAlignment="1">
      <alignment/>
    </xf>
    <xf numFmtId="0" fontId="4" fillId="8" borderId="0" xfId="0" applyFont="1" applyFill="1" applyAlignment="1">
      <alignment/>
    </xf>
    <xf numFmtId="0" fontId="1" fillId="0" borderId="1" xfId="0" applyNumberFormat="1" applyFont="1" applyBorder="1" applyAlignment="1">
      <alignment wrapText="1"/>
    </xf>
    <xf numFmtId="0" fontId="1" fillId="7" borderId="1" xfId="0" applyNumberFormat="1" applyFont="1" applyFill="1" applyBorder="1" applyAlignment="1">
      <alignment wrapText="1"/>
    </xf>
    <xf numFmtId="3" fontId="1" fillId="0" borderId="13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164" fontId="1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3" fillId="6" borderId="6" xfId="0" applyFont="1" applyFill="1" applyBorder="1" applyAlignment="1">
      <alignment/>
    </xf>
    <xf numFmtId="0" fontId="3" fillId="6" borderId="7" xfId="0" applyFont="1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5" xfId="0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3">
    <dxf>
      <font>
        <b/>
        <i val="0"/>
        <color auto="1"/>
      </font>
      <fill>
        <patternFill>
          <bgColor rgb="FFFF99CC"/>
        </patternFill>
      </fill>
      <border/>
    </dxf>
    <dxf>
      <font>
        <color rgb="FF0000FF"/>
      </font>
      <fill>
        <patternFill>
          <bgColor rgb="FF0000FF"/>
        </patternFill>
      </fill>
      <border/>
    </dxf>
    <dxf>
      <font>
        <color rgb="FFFF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7</xdr:col>
      <xdr:colOff>304800</xdr:colOff>
      <xdr:row>6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44481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enado.gov.br/sf/senadores/senadores_atual.asp?o=2&amp;p=*" TargetMode="External" /><Relationship Id="rId2" Type="http://schemas.openxmlformats.org/officeDocument/2006/relationships/hyperlink" Target="http://www.senado.gov.br/sf/senadores/senadores_atual.asp?o=3&amp;p=*" TargetMode="External" /><Relationship Id="rId3" Type="http://schemas.openxmlformats.org/officeDocument/2006/relationships/hyperlink" Target="http://www.congressoemfoco.com.br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J109"/>
  <sheetViews>
    <sheetView showGridLines="0" tabSelected="1" workbookViewId="0" topLeftCell="A1">
      <pane xSplit="3" ySplit="13" topLeftCell="D14" activePane="bottomRight" state="frozen"/>
      <selection pane="topLeft" activeCell="A1" sqref="A1"/>
      <selection pane="topRight" activeCell="H8" sqref="H8"/>
      <selection pane="bottomLeft" activeCell="C18" sqref="C1:C18"/>
      <selection pane="bottomRight" activeCell="DB13" sqref="DB13"/>
    </sheetView>
  </sheetViews>
  <sheetFormatPr defaultColWidth="9.140625" defaultRowHeight="12.75"/>
  <cols>
    <col min="1" max="1" width="16.140625" style="0" customWidth="1"/>
    <col min="2" max="2" width="5.57421875" style="0" customWidth="1"/>
    <col min="3" max="3" width="3.8515625" style="0" customWidth="1"/>
    <col min="101" max="101" width="9.7109375" style="0" customWidth="1"/>
    <col min="102" max="102" width="11.00390625" style="0" customWidth="1"/>
    <col min="103" max="103" width="10.00390625" style="0" customWidth="1"/>
    <col min="104" max="104" width="8.57421875" style="0" customWidth="1"/>
    <col min="105" max="105" width="8.421875" style="53" customWidth="1"/>
    <col min="106" max="106" width="9.57421875" style="53" customWidth="1"/>
    <col min="107" max="107" width="8.421875" style="53" customWidth="1"/>
    <col min="108" max="109" width="8.28125" style="53" customWidth="1"/>
    <col min="110" max="110" width="7.7109375" style="0" customWidth="1"/>
    <col min="111" max="111" width="8.421875" style="0" customWidth="1"/>
    <col min="112" max="112" width="11.28125" style="0" customWidth="1"/>
    <col min="113" max="113" width="7.8515625" style="0" customWidth="1"/>
    <col min="114" max="114" width="7.28125" style="0" customWidth="1"/>
  </cols>
  <sheetData>
    <row r="1" spans="3:4" ht="12.75">
      <c r="C1" s="32"/>
      <c r="D1" s="32"/>
    </row>
    <row r="2" spans="3:4" ht="12.75">
      <c r="C2" s="32"/>
      <c r="D2" s="32"/>
    </row>
    <row r="3" spans="3:4" ht="12.75">
      <c r="C3" s="32"/>
      <c r="D3" s="32"/>
    </row>
    <row r="4" spans="3:4" ht="12.75">
      <c r="C4" s="32"/>
      <c r="D4" s="32"/>
    </row>
    <row r="5" spans="3:4" ht="12.75">
      <c r="C5" s="32"/>
      <c r="D5" s="32"/>
    </row>
    <row r="6" spans="3:4" ht="12.75">
      <c r="C6" s="32"/>
      <c r="D6" s="32"/>
    </row>
    <row r="7" spans="3:4" ht="12.75">
      <c r="C7" s="32"/>
      <c r="D7" s="32"/>
    </row>
    <row r="8" spans="3:4" ht="12.75">
      <c r="C8" s="32"/>
      <c r="D8" s="32"/>
    </row>
    <row r="9" spans="3:4" ht="12.75">
      <c r="C9" s="32"/>
      <c r="D9" s="32"/>
    </row>
    <row r="10" spans="1:4" ht="25.5">
      <c r="A10" s="66" t="s">
        <v>161</v>
      </c>
      <c r="C10" s="32"/>
      <c r="D10" s="32"/>
    </row>
    <row r="11" spans="1:4" ht="12.75">
      <c r="A11" s="65" t="s">
        <v>162</v>
      </c>
      <c r="C11" s="32"/>
      <c r="D11" s="32"/>
    </row>
    <row r="12" spans="3:4" ht="12.75">
      <c r="C12" s="32"/>
      <c r="D12" s="32"/>
    </row>
    <row r="13" spans="1:114" ht="27" customHeight="1">
      <c r="A13" s="1" t="s">
        <v>0</v>
      </c>
      <c r="B13" s="1" t="s">
        <v>1</v>
      </c>
      <c r="C13" s="1" t="s">
        <v>2</v>
      </c>
      <c r="D13" s="2">
        <v>39490</v>
      </c>
      <c r="E13" s="2">
        <v>39491</v>
      </c>
      <c r="F13" s="2">
        <v>39492</v>
      </c>
      <c r="G13" s="2">
        <v>39497</v>
      </c>
      <c r="H13" s="2">
        <v>39498</v>
      </c>
      <c r="I13" s="2">
        <v>39499</v>
      </c>
      <c r="J13" s="2">
        <v>39504</v>
      </c>
      <c r="K13" s="2">
        <v>39505</v>
      </c>
      <c r="L13" s="2">
        <v>39506</v>
      </c>
      <c r="M13" s="2">
        <v>39511</v>
      </c>
      <c r="N13" s="2">
        <v>39512</v>
      </c>
      <c r="O13" s="2">
        <v>39513</v>
      </c>
      <c r="P13" s="2">
        <v>39518</v>
      </c>
      <c r="Q13" s="2">
        <v>39519</v>
      </c>
      <c r="R13" s="2">
        <v>39520</v>
      </c>
      <c r="S13" s="2">
        <v>39525</v>
      </c>
      <c r="T13" s="2">
        <v>39526</v>
      </c>
      <c r="U13" s="2">
        <v>39532</v>
      </c>
      <c r="V13" s="2">
        <v>39533</v>
      </c>
      <c r="W13" s="2">
        <v>39534</v>
      </c>
      <c r="X13" s="2">
        <v>39539</v>
      </c>
      <c r="Y13" s="2">
        <v>39540</v>
      </c>
      <c r="Z13" s="2">
        <v>39175</v>
      </c>
      <c r="AA13" s="2">
        <v>39546</v>
      </c>
      <c r="AB13" s="2">
        <v>39547</v>
      </c>
      <c r="AC13" s="2">
        <v>39548</v>
      </c>
      <c r="AD13" s="2">
        <v>39553</v>
      </c>
      <c r="AE13" s="2">
        <v>39554</v>
      </c>
      <c r="AF13" s="2">
        <v>39555</v>
      </c>
      <c r="AG13" s="2">
        <v>39560</v>
      </c>
      <c r="AH13" s="2">
        <v>39561</v>
      </c>
      <c r="AI13" s="2">
        <v>39562</v>
      </c>
      <c r="AJ13" s="2">
        <v>39567</v>
      </c>
      <c r="AK13" s="2">
        <v>39568</v>
      </c>
      <c r="AL13" s="2">
        <v>39574</v>
      </c>
      <c r="AM13" s="2">
        <v>39575</v>
      </c>
      <c r="AN13" s="2">
        <v>39576</v>
      </c>
      <c r="AO13" s="2">
        <v>39581</v>
      </c>
      <c r="AP13" s="2">
        <v>39582</v>
      </c>
      <c r="AQ13" s="2">
        <v>39583</v>
      </c>
      <c r="AR13" s="2">
        <v>39588</v>
      </c>
      <c r="AS13" s="2">
        <v>39589</v>
      </c>
      <c r="AT13" s="2">
        <v>39595</v>
      </c>
      <c r="AU13" s="2">
        <v>39596</v>
      </c>
      <c r="AV13" s="2">
        <v>39597</v>
      </c>
      <c r="AW13" s="2">
        <v>39602</v>
      </c>
      <c r="AX13" s="2">
        <v>39603</v>
      </c>
      <c r="AY13" s="2">
        <v>39604</v>
      </c>
      <c r="AZ13" s="2">
        <v>39609</v>
      </c>
      <c r="BA13" s="2">
        <v>39610</v>
      </c>
      <c r="BB13" s="2">
        <v>39611</v>
      </c>
      <c r="BC13" s="2">
        <v>39616</v>
      </c>
      <c r="BD13" s="2">
        <v>39617</v>
      </c>
      <c r="BE13" s="2">
        <v>39618</v>
      </c>
      <c r="BF13" s="33" t="s">
        <v>142</v>
      </c>
      <c r="BG13" s="2">
        <v>39996</v>
      </c>
      <c r="BH13" s="2">
        <v>39997</v>
      </c>
      <c r="BI13" s="2">
        <v>40002</v>
      </c>
      <c r="BJ13" s="2">
        <v>40003</v>
      </c>
      <c r="BK13" s="2">
        <v>40004</v>
      </c>
      <c r="BL13" s="2">
        <v>40009</v>
      </c>
      <c r="BM13" s="2">
        <v>40010</v>
      </c>
      <c r="BN13" s="2">
        <v>40011</v>
      </c>
      <c r="BO13" s="2">
        <v>40030</v>
      </c>
      <c r="BP13" s="2">
        <v>40031</v>
      </c>
      <c r="BQ13" s="2">
        <v>40037</v>
      </c>
      <c r="BR13" s="2">
        <v>40038</v>
      </c>
      <c r="BS13" s="2">
        <v>40039</v>
      </c>
      <c r="BT13" s="2">
        <v>40044</v>
      </c>
      <c r="BU13" s="2">
        <v>40046</v>
      </c>
      <c r="BV13" s="2">
        <v>40051</v>
      </c>
      <c r="BW13" s="2">
        <v>40052</v>
      </c>
      <c r="BX13" s="2">
        <v>40065</v>
      </c>
      <c r="BY13" s="2">
        <v>40066</v>
      </c>
      <c r="BZ13" s="2">
        <v>40093</v>
      </c>
      <c r="CA13" s="2">
        <v>40094</v>
      </c>
      <c r="CB13" s="2">
        <v>40095</v>
      </c>
      <c r="CC13" s="2">
        <v>40100</v>
      </c>
      <c r="CD13" s="2">
        <v>40102</v>
      </c>
      <c r="CE13" s="2">
        <v>40114</v>
      </c>
      <c r="CF13" s="2">
        <v>40115</v>
      </c>
      <c r="CG13" s="2">
        <v>40116</v>
      </c>
      <c r="CH13" s="2">
        <v>40121</v>
      </c>
      <c r="CI13" s="2">
        <v>40122</v>
      </c>
      <c r="CJ13" s="2">
        <v>40123</v>
      </c>
      <c r="CK13" s="2">
        <v>40128</v>
      </c>
      <c r="CL13" s="2">
        <v>40130</v>
      </c>
      <c r="CM13" s="2">
        <v>40135</v>
      </c>
      <c r="CN13" s="2">
        <v>40136</v>
      </c>
      <c r="CO13" s="2">
        <v>40143</v>
      </c>
      <c r="CP13" s="2">
        <v>40144</v>
      </c>
      <c r="CQ13" s="2">
        <v>40149</v>
      </c>
      <c r="CR13" s="2">
        <v>40150</v>
      </c>
      <c r="CS13" s="2">
        <v>40151</v>
      </c>
      <c r="CT13" s="2">
        <v>40156</v>
      </c>
      <c r="CU13" s="2">
        <v>40157</v>
      </c>
      <c r="CV13" s="2">
        <v>40158</v>
      </c>
      <c r="CW13" s="57" t="s">
        <v>158</v>
      </c>
      <c r="CX13" s="3" t="s">
        <v>3</v>
      </c>
      <c r="CY13" s="52" t="s">
        <v>155</v>
      </c>
      <c r="CZ13" s="52" t="s">
        <v>153</v>
      </c>
      <c r="DA13" s="4" t="s">
        <v>149</v>
      </c>
      <c r="DB13" s="4" t="s">
        <v>163</v>
      </c>
      <c r="DC13" s="4" t="s">
        <v>150</v>
      </c>
      <c r="DD13" s="4" t="s">
        <v>151</v>
      </c>
      <c r="DE13" s="52" t="s">
        <v>154</v>
      </c>
      <c r="DF13" s="5" t="s">
        <v>4</v>
      </c>
      <c r="DG13" s="4" t="s">
        <v>5</v>
      </c>
      <c r="DH13" s="56" t="s">
        <v>160</v>
      </c>
      <c r="DI13" s="56" t="s">
        <v>157</v>
      </c>
      <c r="DJ13" s="3" t="s">
        <v>6</v>
      </c>
    </row>
    <row r="14" spans="1:114" ht="12.75">
      <c r="A14" s="6" t="s">
        <v>94</v>
      </c>
      <c r="B14" s="6" t="s">
        <v>27</v>
      </c>
      <c r="C14" s="6" t="s">
        <v>85</v>
      </c>
      <c r="D14" s="7"/>
      <c r="E14" s="8"/>
      <c r="F14" s="8" t="s">
        <v>17</v>
      </c>
      <c r="G14" s="8"/>
      <c r="H14" s="8"/>
      <c r="I14" s="8" t="s">
        <v>17</v>
      </c>
      <c r="J14" s="8"/>
      <c r="K14" s="8"/>
      <c r="L14" s="8"/>
      <c r="M14" s="8" t="s">
        <v>17</v>
      </c>
      <c r="N14" s="8" t="s">
        <v>17</v>
      </c>
      <c r="O14" s="8"/>
      <c r="P14" s="8"/>
      <c r="Q14" s="8"/>
      <c r="R14" s="8"/>
      <c r="S14" s="8" t="s">
        <v>17</v>
      </c>
      <c r="T14" s="8"/>
      <c r="U14" s="8"/>
      <c r="V14" s="8"/>
      <c r="W14" s="8"/>
      <c r="X14" s="8"/>
      <c r="Y14" s="8"/>
      <c r="Z14" s="8" t="s">
        <v>17</v>
      </c>
      <c r="AA14" s="8"/>
      <c r="AB14" s="8"/>
      <c r="AC14" s="8" t="s">
        <v>17</v>
      </c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 t="s">
        <v>17</v>
      </c>
      <c r="AO14" s="8" t="s">
        <v>17</v>
      </c>
      <c r="AP14" s="8"/>
      <c r="AQ14" s="8" t="s">
        <v>17</v>
      </c>
      <c r="AR14" s="8"/>
      <c r="AS14" s="8" t="s">
        <v>17</v>
      </c>
      <c r="AT14" s="8"/>
      <c r="AU14" s="8"/>
      <c r="AV14" s="8"/>
      <c r="AW14" s="8"/>
      <c r="AX14" s="8" t="s">
        <v>17</v>
      </c>
      <c r="AY14" s="8" t="s">
        <v>17</v>
      </c>
      <c r="AZ14" s="8"/>
      <c r="BA14" s="8"/>
      <c r="BB14" s="8">
        <v>1</v>
      </c>
      <c r="BC14" s="8"/>
      <c r="BD14" s="8"/>
      <c r="BE14" s="8"/>
      <c r="BF14" s="27"/>
      <c r="BG14" s="28"/>
      <c r="BH14" s="28"/>
      <c r="BI14" s="28"/>
      <c r="BJ14" s="28"/>
      <c r="BK14" s="28"/>
      <c r="BL14" s="28"/>
      <c r="BM14" s="28" t="s">
        <v>17</v>
      </c>
      <c r="BN14" s="28" t="s">
        <v>17</v>
      </c>
      <c r="BO14" s="28"/>
      <c r="BP14" s="28"/>
      <c r="BQ14" s="28"/>
      <c r="BR14" s="28"/>
      <c r="BS14" s="28" t="s">
        <v>17</v>
      </c>
      <c r="BT14" s="28"/>
      <c r="BU14" s="28"/>
      <c r="BV14" s="28"/>
      <c r="BW14" s="28"/>
      <c r="BX14" s="36">
        <v>1</v>
      </c>
      <c r="BY14" s="36">
        <v>1</v>
      </c>
      <c r="BZ14" s="28"/>
      <c r="CA14" s="28"/>
      <c r="CB14" s="28" t="s">
        <v>17</v>
      </c>
      <c r="CC14" s="28"/>
      <c r="CD14" s="28"/>
      <c r="CE14" s="28"/>
      <c r="CF14" s="28"/>
      <c r="CG14" s="28" t="s">
        <v>17</v>
      </c>
      <c r="CH14" s="36">
        <v>1.1</v>
      </c>
      <c r="CI14" s="36">
        <v>1.1</v>
      </c>
      <c r="CJ14" s="36">
        <v>1.1</v>
      </c>
      <c r="CK14" s="28"/>
      <c r="CL14" s="28" t="s">
        <v>17</v>
      </c>
      <c r="CM14" s="28"/>
      <c r="CN14" s="28"/>
      <c r="CO14" s="28"/>
      <c r="CP14" s="28" t="s">
        <v>17</v>
      </c>
      <c r="CQ14" s="28"/>
      <c r="CR14" s="29"/>
      <c r="CS14" s="28" t="s">
        <v>17</v>
      </c>
      <c r="CT14" s="28"/>
      <c r="CU14" s="28"/>
      <c r="CV14" s="29"/>
      <c r="CW14" s="47">
        <f aca="true" t="shared" si="0" ref="CW14:CW45">DH14+CX14</f>
        <v>91</v>
      </c>
      <c r="CX14" s="9">
        <f aca="true" t="shared" si="1" ref="CX14:CX45">COUNTIF(D14:CV14,"")</f>
        <v>70</v>
      </c>
      <c r="CY14" s="9">
        <f aca="true" t="shared" si="2" ref="CY14:CY45">COUNTIF(D14:CV14,"LS")</f>
        <v>0</v>
      </c>
      <c r="CZ14" s="9">
        <f aca="true" t="shared" si="3" ref="CZ14:CZ45">DA14+DB14</f>
        <v>6</v>
      </c>
      <c r="DA14" s="9">
        <f aca="true" t="shared" si="4" ref="DA14:DA45">COUNTIF(D14:CV14,1)</f>
        <v>3</v>
      </c>
      <c r="DB14" s="9">
        <f aca="true" t="shared" si="5" ref="DB14:DB45">COUNTIF(D14:CV14,1.1)</f>
        <v>3</v>
      </c>
      <c r="DC14" s="9">
        <f aca="true" t="shared" si="6" ref="DC14:DC45">COUNTIF(D14:CV14,2)</f>
        <v>0</v>
      </c>
      <c r="DD14" s="9">
        <f aca="true" t="shared" si="7" ref="DD14:DD45">COUNTIF(D14:CV14,3)</f>
        <v>0</v>
      </c>
      <c r="DE14" s="9">
        <f aca="true" t="shared" si="8" ref="DE14:DE45">CY14+DA14+DB14+DC14+DD14</f>
        <v>6</v>
      </c>
      <c r="DF14" s="9">
        <f aca="true" t="shared" si="9" ref="DF14:DF45">COUNTIF(D14:CV14,"s")</f>
        <v>0</v>
      </c>
      <c r="DG14" s="9">
        <f aca="true" t="shared" si="10" ref="DG14:DG45">COUNTIF(D14:CV14,"r")</f>
        <v>0</v>
      </c>
      <c r="DH14" s="9">
        <f aca="true" t="shared" si="11" ref="DH14:DH45">COUNTIF(D14:CV14,"f")</f>
        <v>21</v>
      </c>
      <c r="DI14" s="9">
        <f aca="true" t="shared" si="12" ref="DI14:DI45">DE14+DH14</f>
        <v>27</v>
      </c>
      <c r="DJ14" s="10">
        <f aca="true" t="shared" si="13" ref="DJ14:DJ45">(DH14/CW14)</f>
        <v>0.23076923076923078</v>
      </c>
    </row>
    <row r="15" spans="1:114" ht="12.75">
      <c r="A15" s="6" t="s">
        <v>64</v>
      </c>
      <c r="B15" s="6" t="s">
        <v>19</v>
      </c>
      <c r="C15" s="6" t="s">
        <v>12</v>
      </c>
      <c r="D15" s="7"/>
      <c r="E15" s="8"/>
      <c r="F15" s="8"/>
      <c r="G15" s="8"/>
      <c r="H15" s="8" t="s">
        <v>17</v>
      </c>
      <c r="I15" s="8"/>
      <c r="J15" s="8"/>
      <c r="K15" s="8"/>
      <c r="L15" s="8"/>
      <c r="M15" s="8"/>
      <c r="N15" s="8"/>
      <c r="O15" s="8" t="s">
        <v>17</v>
      </c>
      <c r="P15" s="8"/>
      <c r="Q15" s="8" t="s">
        <v>17</v>
      </c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 t="s">
        <v>17</v>
      </c>
      <c r="AG15" s="8">
        <v>1</v>
      </c>
      <c r="AH15" s="8">
        <v>1</v>
      </c>
      <c r="AI15" s="8">
        <v>1</v>
      </c>
      <c r="AJ15" s="8">
        <v>1</v>
      </c>
      <c r="AK15" s="8">
        <v>1</v>
      </c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>
        <v>1</v>
      </c>
      <c r="AW15" s="8"/>
      <c r="AX15" s="8"/>
      <c r="AY15" s="8"/>
      <c r="AZ15" s="8"/>
      <c r="BA15" s="8"/>
      <c r="BB15" s="8" t="s">
        <v>17</v>
      </c>
      <c r="BC15" s="8"/>
      <c r="BD15" s="8"/>
      <c r="BE15" s="8"/>
      <c r="BF15" s="27" t="s">
        <v>17</v>
      </c>
      <c r="BG15" s="28"/>
      <c r="BH15" s="28" t="s">
        <v>17</v>
      </c>
      <c r="BI15" s="28" t="s">
        <v>17</v>
      </c>
      <c r="BJ15" s="28"/>
      <c r="BK15" s="28"/>
      <c r="BL15" s="28" t="s">
        <v>17</v>
      </c>
      <c r="BM15" s="28" t="s">
        <v>17</v>
      </c>
      <c r="BN15" s="28" t="s">
        <v>17</v>
      </c>
      <c r="BO15" s="28"/>
      <c r="BP15" s="36">
        <v>2</v>
      </c>
      <c r="BQ15" s="28" t="s">
        <v>17</v>
      </c>
      <c r="BR15" s="28"/>
      <c r="BS15" s="28"/>
      <c r="BT15" s="28" t="s">
        <v>17</v>
      </c>
      <c r="BU15" s="28"/>
      <c r="BV15" s="28"/>
      <c r="BW15" s="28"/>
      <c r="BX15" s="28"/>
      <c r="BY15" s="28"/>
      <c r="BZ15" s="28" t="s">
        <v>148</v>
      </c>
      <c r="CA15" s="28" t="s">
        <v>148</v>
      </c>
      <c r="CB15" s="28" t="s">
        <v>17</v>
      </c>
      <c r="CC15" s="28"/>
      <c r="CD15" s="28" t="s">
        <v>17</v>
      </c>
      <c r="CE15" s="28"/>
      <c r="CF15" s="28"/>
      <c r="CG15" s="28"/>
      <c r="CH15" s="28"/>
      <c r="CI15" s="28"/>
      <c r="CJ15" s="28"/>
      <c r="CK15" s="28"/>
      <c r="CL15" s="28" t="s">
        <v>17</v>
      </c>
      <c r="CM15" s="28"/>
      <c r="CN15" s="28"/>
      <c r="CO15" s="28"/>
      <c r="CP15" s="28" t="s">
        <v>17</v>
      </c>
      <c r="CQ15" s="28"/>
      <c r="CR15" s="29"/>
      <c r="CS15" s="28"/>
      <c r="CT15" s="28"/>
      <c r="CU15" s="28"/>
      <c r="CV15" s="29"/>
      <c r="CW15" s="47">
        <f t="shared" si="0"/>
        <v>90</v>
      </c>
      <c r="CX15" s="9">
        <f t="shared" si="1"/>
        <v>71</v>
      </c>
      <c r="CY15" s="9">
        <f t="shared" si="2"/>
        <v>0</v>
      </c>
      <c r="CZ15" s="9">
        <f t="shared" si="3"/>
        <v>6</v>
      </c>
      <c r="DA15" s="9">
        <f t="shared" si="4"/>
        <v>6</v>
      </c>
      <c r="DB15" s="9">
        <f t="shared" si="5"/>
        <v>0</v>
      </c>
      <c r="DC15" s="9">
        <f t="shared" si="6"/>
        <v>1</v>
      </c>
      <c r="DD15" s="9">
        <f t="shared" si="7"/>
        <v>0</v>
      </c>
      <c r="DE15" s="9">
        <f t="shared" si="8"/>
        <v>7</v>
      </c>
      <c r="DF15" s="9">
        <f t="shared" si="9"/>
        <v>0</v>
      </c>
      <c r="DG15" s="9">
        <f t="shared" si="10"/>
        <v>0</v>
      </c>
      <c r="DH15" s="9">
        <f t="shared" si="11"/>
        <v>19</v>
      </c>
      <c r="DI15" s="9">
        <f t="shared" si="12"/>
        <v>26</v>
      </c>
      <c r="DJ15" s="10">
        <f t="shared" si="13"/>
        <v>0.2111111111111111</v>
      </c>
    </row>
    <row r="16" spans="1:114" ht="12.75">
      <c r="A16" s="11" t="s">
        <v>126</v>
      </c>
      <c r="B16" s="11" t="s">
        <v>44</v>
      </c>
      <c r="C16" s="11" t="s">
        <v>69</v>
      </c>
      <c r="D16" s="12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 t="s">
        <v>17</v>
      </c>
      <c r="AG16" s="13"/>
      <c r="AH16" s="13"/>
      <c r="AI16" s="13"/>
      <c r="AJ16" s="13">
        <v>2</v>
      </c>
      <c r="AK16" s="13">
        <v>2</v>
      </c>
      <c r="AL16" s="13">
        <v>2</v>
      </c>
      <c r="AM16" s="13">
        <v>2</v>
      </c>
      <c r="AN16" s="13"/>
      <c r="AO16" s="13"/>
      <c r="AP16" s="13" t="s">
        <v>17</v>
      </c>
      <c r="AQ16" s="13" t="s">
        <v>17</v>
      </c>
      <c r="AR16" s="13" t="s">
        <v>17</v>
      </c>
      <c r="AS16" s="13" t="s">
        <v>17</v>
      </c>
      <c r="AT16" s="13" t="s">
        <v>17</v>
      </c>
      <c r="AU16" s="13" t="s">
        <v>17</v>
      </c>
      <c r="AV16" s="13" t="s">
        <v>17</v>
      </c>
      <c r="AW16" s="13" t="s">
        <v>13</v>
      </c>
      <c r="AX16" s="45" t="s">
        <v>13</v>
      </c>
      <c r="AY16" s="45" t="s">
        <v>13</v>
      </c>
      <c r="AZ16" s="45" t="s">
        <v>13</v>
      </c>
      <c r="BA16" s="45" t="s">
        <v>13</v>
      </c>
      <c r="BB16" s="45" t="s">
        <v>13</v>
      </c>
      <c r="BC16" s="45" t="s">
        <v>13</v>
      </c>
      <c r="BD16" s="45" t="s">
        <v>13</v>
      </c>
      <c r="BE16" s="45" t="s">
        <v>13</v>
      </c>
      <c r="BF16" s="41" t="s">
        <v>13</v>
      </c>
      <c r="BG16" s="42" t="s">
        <v>13</v>
      </c>
      <c r="BH16" s="42" t="s">
        <v>13</v>
      </c>
      <c r="BI16" s="42" t="s">
        <v>13</v>
      </c>
      <c r="BJ16" s="42" t="s">
        <v>13</v>
      </c>
      <c r="BK16" s="42" t="s">
        <v>13</v>
      </c>
      <c r="BL16" s="42" t="s">
        <v>13</v>
      </c>
      <c r="BM16" s="42" t="s">
        <v>13</v>
      </c>
      <c r="BN16" s="42" t="s">
        <v>13</v>
      </c>
      <c r="BO16" s="42" t="s">
        <v>13</v>
      </c>
      <c r="BP16" s="42" t="s">
        <v>13</v>
      </c>
      <c r="BQ16" s="42" t="s">
        <v>13</v>
      </c>
      <c r="BR16" s="42" t="s">
        <v>13</v>
      </c>
      <c r="BS16" s="42" t="s">
        <v>13</v>
      </c>
      <c r="BT16" s="42" t="s">
        <v>13</v>
      </c>
      <c r="BU16" s="42" t="s">
        <v>13</v>
      </c>
      <c r="BV16" s="42" t="s">
        <v>13</v>
      </c>
      <c r="BW16" s="42" t="s">
        <v>13</v>
      </c>
      <c r="BX16" s="42" t="s">
        <v>13</v>
      </c>
      <c r="BY16" s="42" t="s">
        <v>13</v>
      </c>
      <c r="BZ16" s="42" t="s">
        <v>13</v>
      </c>
      <c r="CA16" s="42" t="s">
        <v>13</v>
      </c>
      <c r="CB16" s="42" t="s">
        <v>13</v>
      </c>
      <c r="CC16" s="42" t="s">
        <v>13</v>
      </c>
      <c r="CD16" s="42" t="s">
        <v>13</v>
      </c>
      <c r="CE16" s="42" t="s">
        <v>13</v>
      </c>
      <c r="CF16" s="42" t="s">
        <v>13</v>
      </c>
      <c r="CG16" s="42" t="s">
        <v>13</v>
      </c>
      <c r="CH16" s="42" t="s">
        <v>13</v>
      </c>
      <c r="CI16" s="42" t="s">
        <v>13</v>
      </c>
      <c r="CJ16" s="42" t="s">
        <v>13</v>
      </c>
      <c r="CK16" s="42" t="s">
        <v>13</v>
      </c>
      <c r="CL16" s="42" t="s">
        <v>13</v>
      </c>
      <c r="CM16" s="42" t="s">
        <v>13</v>
      </c>
      <c r="CN16" s="42" t="s">
        <v>13</v>
      </c>
      <c r="CO16" s="42" t="s">
        <v>13</v>
      </c>
      <c r="CP16" s="42" t="s">
        <v>13</v>
      </c>
      <c r="CQ16" s="42" t="s">
        <v>13</v>
      </c>
      <c r="CR16" s="43" t="s">
        <v>13</v>
      </c>
      <c r="CS16" s="42" t="s">
        <v>13</v>
      </c>
      <c r="CT16" s="42" t="s">
        <v>13</v>
      </c>
      <c r="CU16" s="42" t="s">
        <v>13</v>
      </c>
      <c r="CV16" s="43" t="s">
        <v>13</v>
      </c>
      <c r="CW16" s="48">
        <f t="shared" si="0"/>
        <v>41</v>
      </c>
      <c r="CX16" s="9">
        <f t="shared" si="1"/>
        <v>33</v>
      </c>
      <c r="CY16" s="9">
        <f t="shared" si="2"/>
        <v>0</v>
      </c>
      <c r="CZ16" s="9">
        <f t="shared" si="3"/>
        <v>0</v>
      </c>
      <c r="DA16" s="9">
        <f t="shared" si="4"/>
        <v>0</v>
      </c>
      <c r="DB16" s="9">
        <f t="shared" si="5"/>
        <v>0</v>
      </c>
      <c r="DC16" s="9">
        <f t="shared" si="6"/>
        <v>4</v>
      </c>
      <c r="DD16" s="9">
        <f t="shared" si="7"/>
        <v>0</v>
      </c>
      <c r="DE16" s="9">
        <f t="shared" si="8"/>
        <v>4</v>
      </c>
      <c r="DF16" s="9">
        <f t="shared" si="9"/>
        <v>52</v>
      </c>
      <c r="DG16" s="9">
        <f t="shared" si="10"/>
        <v>0</v>
      </c>
      <c r="DH16" s="9">
        <f t="shared" si="11"/>
        <v>8</v>
      </c>
      <c r="DI16" s="9">
        <f t="shared" si="12"/>
        <v>12</v>
      </c>
      <c r="DJ16" s="14">
        <f t="shared" si="13"/>
        <v>0.1951219512195122</v>
      </c>
    </row>
    <row r="17" spans="1:114" ht="12.75">
      <c r="A17" s="11" t="s">
        <v>71</v>
      </c>
      <c r="B17" s="11" t="s">
        <v>27</v>
      </c>
      <c r="C17" s="11" t="s">
        <v>28</v>
      </c>
      <c r="D17" s="12" t="s">
        <v>17</v>
      </c>
      <c r="E17" s="13"/>
      <c r="F17" s="13"/>
      <c r="G17" s="13"/>
      <c r="H17" s="13" t="s">
        <v>17</v>
      </c>
      <c r="I17" s="13"/>
      <c r="J17" s="13"/>
      <c r="K17" s="13"/>
      <c r="L17" s="13"/>
      <c r="M17" s="13"/>
      <c r="N17" s="13"/>
      <c r="O17" s="13"/>
      <c r="P17" s="13"/>
      <c r="Q17" s="13"/>
      <c r="R17" s="13" t="s">
        <v>17</v>
      </c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 t="s">
        <v>17</v>
      </c>
      <c r="AE17" s="13"/>
      <c r="AF17" s="13" t="s">
        <v>17</v>
      </c>
      <c r="AG17" s="13" t="s">
        <v>17</v>
      </c>
      <c r="AH17" s="13" t="s">
        <v>17</v>
      </c>
      <c r="AI17" s="23" t="s">
        <v>152</v>
      </c>
      <c r="AJ17" s="23" t="s">
        <v>152</v>
      </c>
      <c r="AK17" s="23" t="s">
        <v>152</v>
      </c>
      <c r="AL17" s="23" t="s">
        <v>152</v>
      </c>
      <c r="AM17" s="23" t="s">
        <v>152</v>
      </c>
      <c r="AN17" s="23" t="s">
        <v>152</v>
      </c>
      <c r="AO17" s="23" t="s">
        <v>152</v>
      </c>
      <c r="AP17" s="23" t="s">
        <v>152</v>
      </c>
      <c r="AQ17" s="23" t="s">
        <v>152</v>
      </c>
      <c r="AR17" s="23" t="s">
        <v>152</v>
      </c>
      <c r="AS17" s="23" t="s">
        <v>152</v>
      </c>
      <c r="AT17" s="23" t="s">
        <v>152</v>
      </c>
      <c r="AU17" s="23" t="s">
        <v>152</v>
      </c>
      <c r="AV17" s="23" t="s">
        <v>152</v>
      </c>
      <c r="AW17" s="23" t="s">
        <v>152</v>
      </c>
      <c r="AX17" s="23" t="s">
        <v>152</v>
      </c>
      <c r="AY17" s="23" t="s">
        <v>152</v>
      </c>
      <c r="AZ17" s="23" t="s">
        <v>152</v>
      </c>
      <c r="BA17" s="23" t="s">
        <v>152</v>
      </c>
      <c r="BB17" s="23" t="s">
        <v>152</v>
      </c>
      <c r="BC17" s="23" t="s">
        <v>152</v>
      </c>
      <c r="BD17" s="23" t="s">
        <v>152</v>
      </c>
      <c r="BE17" s="23" t="s">
        <v>152</v>
      </c>
      <c r="BF17" s="49" t="s">
        <v>152</v>
      </c>
      <c r="BG17" s="40" t="s">
        <v>152</v>
      </c>
      <c r="BH17" s="40" t="s">
        <v>152</v>
      </c>
      <c r="BI17" s="40" t="s">
        <v>152</v>
      </c>
      <c r="BJ17" s="40" t="s">
        <v>152</v>
      </c>
      <c r="BK17" s="40" t="s">
        <v>152</v>
      </c>
      <c r="BL17" s="40" t="s">
        <v>152</v>
      </c>
      <c r="BM17" s="40" t="s">
        <v>152</v>
      </c>
      <c r="BN17" s="40" t="s">
        <v>152</v>
      </c>
      <c r="BO17" s="40" t="s">
        <v>152</v>
      </c>
      <c r="BP17" s="40" t="s">
        <v>152</v>
      </c>
      <c r="BQ17" s="40" t="s">
        <v>152</v>
      </c>
      <c r="BR17" s="40" t="s">
        <v>152</v>
      </c>
      <c r="BS17" s="40" t="s">
        <v>152</v>
      </c>
      <c r="BT17" s="40" t="s">
        <v>152</v>
      </c>
      <c r="BU17" s="40" t="s">
        <v>152</v>
      </c>
      <c r="BV17" s="28"/>
      <c r="BW17" s="28"/>
      <c r="BX17" s="28" t="s">
        <v>148</v>
      </c>
      <c r="BY17" s="28" t="s">
        <v>148</v>
      </c>
      <c r="BZ17" s="28"/>
      <c r="CA17" s="28"/>
      <c r="CB17" s="28"/>
      <c r="CC17" s="28"/>
      <c r="CD17" s="28"/>
      <c r="CE17" s="28" t="s">
        <v>17</v>
      </c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 t="s">
        <v>17</v>
      </c>
      <c r="CR17" s="29"/>
      <c r="CS17" s="28"/>
      <c r="CT17" s="28"/>
      <c r="CU17" s="28"/>
      <c r="CV17" s="29"/>
      <c r="CW17" s="48">
        <f t="shared" si="0"/>
        <v>58</v>
      </c>
      <c r="CX17" s="9">
        <f t="shared" si="1"/>
        <v>47</v>
      </c>
      <c r="CY17" s="9">
        <f t="shared" si="2"/>
        <v>39</v>
      </c>
      <c r="CZ17" s="9">
        <f t="shared" si="3"/>
        <v>0</v>
      </c>
      <c r="DA17" s="9">
        <f t="shared" si="4"/>
        <v>0</v>
      </c>
      <c r="DB17" s="9">
        <f t="shared" si="5"/>
        <v>0</v>
      </c>
      <c r="DC17" s="9">
        <f t="shared" si="6"/>
        <v>0</v>
      </c>
      <c r="DD17" s="9">
        <f t="shared" si="7"/>
        <v>0</v>
      </c>
      <c r="DE17" s="9">
        <f t="shared" si="8"/>
        <v>39</v>
      </c>
      <c r="DF17" s="9">
        <f t="shared" si="9"/>
        <v>0</v>
      </c>
      <c r="DG17" s="9">
        <f t="shared" si="10"/>
        <v>0</v>
      </c>
      <c r="DH17" s="9">
        <f t="shared" si="11"/>
        <v>11</v>
      </c>
      <c r="DI17" s="9">
        <f t="shared" si="12"/>
        <v>50</v>
      </c>
      <c r="DJ17" s="14">
        <f t="shared" si="13"/>
        <v>0.1896551724137931</v>
      </c>
    </row>
    <row r="18" spans="1:114" ht="12.75">
      <c r="A18" s="11" t="s">
        <v>119</v>
      </c>
      <c r="B18" s="11" t="s">
        <v>27</v>
      </c>
      <c r="C18" s="11" t="s">
        <v>45</v>
      </c>
      <c r="D18" s="12"/>
      <c r="E18" s="13"/>
      <c r="F18" s="13" t="s">
        <v>17</v>
      </c>
      <c r="G18" s="13"/>
      <c r="H18" s="13" t="s">
        <v>17</v>
      </c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 t="s">
        <v>17</v>
      </c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 t="s">
        <v>17</v>
      </c>
      <c r="AR18" s="13"/>
      <c r="AS18" s="13"/>
      <c r="AT18" s="13"/>
      <c r="AU18" s="13"/>
      <c r="AV18" s="13" t="s">
        <v>17</v>
      </c>
      <c r="AW18" s="13"/>
      <c r="AX18" s="13"/>
      <c r="AY18" s="13"/>
      <c r="AZ18" s="13"/>
      <c r="BA18" s="13"/>
      <c r="BB18" s="13"/>
      <c r="BC18" s="13"/>
      <c r="BD18" s="13"/>
      <c r="BE18" s="13"/>
      <c r="BF18" s="27"/>
      <c r="BG18" s="28"/>
      <c r="BH18" s="28"/>
      <c r="BI18" s="28"/>
      <c r="BJ18" s="28"/>
      <c r="BK18" s="28"/>
      <c r="BL18" s="28" t="s">
        <v>17</v>
      </c>
      <c r="BM18" s="28" t="s">
        <v>17</v>
      </c>
      <c r="BN18" s="28" t="s">
        <v>17</v>
      </c>
      <c r="BO18" s="28"/>
      <c r="BP18" s="28"/>
      <c r="BQ18" s="28" t="s">
        <v>17</v>
      </c>
      <c r="BR18" s="28" t="s">
        <v>17</v>
      </c>
      <c r="BS18" s="28" t="s">
        <v>17</v>
      </c>
      <c r="BT18" s="28"/>
      <c r="BU18" s="28" t="s">
        <v>17</v>
      </c>
      <c r="BV18" s="28"/>
      <c r="BW18" s="28"/>
      <c r="BX18" s="28"/>
      <c r="BY18" s="28"/>
      <c r="BZ18" s="28" t="s">
        <v>148</v>
      </c>
      <c r="CA18" s="28"/>
      <c r="CB18" s="28"/>
      <c r="CC18" s="28"/>
      <c r="CD18" s="28" t="s">
        <v>17</v>
      </c>
      <c r="CE18" s="28"/>
      <c r="CF18" s="28"/>
      <c r="CG18" s="28" t="s">
        <v>17</v>
      </c>
      <c r="CH18" s="28"/>
      <c r="CI18" s="28"/>
      <c r="CJ18" s="28" t="s">
        <v>17</v>
      </c>
      <c r="CK18" s="28" t="s">
        <v>17</v>
      </c>
      <c r="CL18" s="28"/>
      <c r="CM18" s="28"/>
      <c r="CN18" s="28"/>
      <c r="CO18" s="28"/>
      <c r="CP18" s="28"/>
      <c r="CQ18" s="28"/>
      <c r="CR18" s="29"/>
      <c r="CS18" s="28"/>
      <c r="CT18" s="28"/>
      <c r="CU18" s="28"/>
      <c r="CV18" s="29"/>
      <c r="CW18" s="48">
        <f t="shared" si="0"/>
        <v>97</v>
      </c>
      <c r="CX18" s="9">
        <f t="shared" si="1"/>
        <v>80</v>
      </c>
      <c r="CY18" s="9">
        <f t="shared" si="2"/>
        <v>0</v>
      </c>
      <c r="CZ18" s="9">
        <f t="shared" si="3"/>
        <v>0</v>
      </c>
      <c r="DA18" s="9">
        <f t="shared" si="4"/>
        <v>0</v>
      </c>
      <c r="DB18" s="9">
        <f t="shared" si="5"/>
        <v>0</v>
      </c>
      <c r="DC18" s="9">
        <f t="shared" si="6"/>
        <v>0</v>
      </c>
      <c r="DD18" s="9">
        <f t="shared" si="7"/>
        <v>0</v>
      </c>
      <c r="DE18" s="9">
        <f t="shared" si="8"/>
        <v>0</v>
      </c>
      <c r="DF18" s="9">
        <f t="shared" si="9"/>
        <v>0</v>
      </c>
      <c r="DG18" s="9">
        <f t="shared" si="10"/>
        <v>0</v>
      </c>
      <c r="DH18" s="9">
        <f t="shared" si="11"/>
        <v>17</v>
      </c>
      <c r="DI18" s="9">
        <f t="shared" si="12"/>
        <v>17</v>
      </c>
      <c r="DJ18" s="14">
        <f t="shared" si="13"/>
        <v>0.17525773195876287</v>
      </c>
    </row>
    <row r="19" spans="1:114" ht="12.75">
      <c r="A19" s="11" t="s">
        <v>103</v>
      </c>
      <c r="B19" s="11" t="s">
        <v>44</v>
      </c>
      <c r="C19" s="11" t="s">
        <v>69</v>
      </c>
      <c r="D19" s="22" t="s">
        <v>152</v>
      </c>
      <c r="E19" s="23" t="s">
        <v>152</v>
      </c>
      <c r="F19" s="23" t="s">
        <v>152</v>
      </c>
      <c r="G19" s="23" t="s">
        <v>152</v>
      </c>
      <c r="H19" s="23" t="s">
        <v>152</v>
      </c>
      <c r="I19" s="23" t="s">
        <v>152</v>
      </c>
      <c r="J19" s="23" t="s">
        <v>152</v>
      </c>
      <c r="K19" s="23" t="s">
        <v>152</v>
      </c>
      <c r="L19" s="23" t="s">
        <v>152</v>
      </c>
      <c r="M19" s="23" t="s">
        <v>152</v>
      </c>
      <c r="N19" s="23" t="s">
        <v>152</v>
      </c>
      <c r="O19" s="23" t="s">
        <v>152</v>
      </c>
      <c r="P19" s="23" t="s">
        <v>152</v>
      </c>
      <c r="Q19" s="23" t="s">
        <v>152</v>
      </c>
      <c r="R19" s="23" t="s">
        <v>152</v>
      </c>
      <c r="S19" s="23" t="s">
        <v>152</v>
      </c>
      <c r="T19" s="23" t="s">
        <v>152</v>
      </c>
      <c r="U19" s="23" t="s">
        <v>152</v>
      </c>
      <c r="V19" s="23" t="s">
        <v>152</v>
      </c>
      <c r="W19" s="23" t="s">
        <v>152</v>
      </c>
      <c r="X19" s="23" t="s">
        <v>152</v>
      </c>
      <c r="Y19" s="23" t="s">
        <v>152</v>
      </c>
      <c r="Z19" s="23" t="s">
        <v>152</v>
      </c>
      <c r="AA19" s="23" t="s">
        <v>152</v>
      </c>
      <c r="AB19" s="23" t="s">
        <v>152</v>
      </c>
      <c r="AC19" s="23" t="s">
        <v>152</v>
      </c>
      <c r="AD19" s="23" t="s">
        <v>152</v>
      </c>
      <c r="AE19" s="23" t="s">
        <v>152</v>
      </c>
      <c r="AF19" s="23" t="s">
        <v>152</v>
      </c>
      <c r="AG19" s="23" t="s">
        <v>152</v>
      </c>
      <c r="AH19" s="23" t="s">
        <v>152</v>
      </c>
      <c r="AI19" s="23" t="s">
        <v>152</v>
      </c>
      <c r="AJ19" s="23" t="s">
        <v>152</v>
      </c>
      <c r="AK19" s="23" t="s">
        <v>152</v>
      </c>
      <c r="AL19" s="23" t="s">
        <v>152</v>
      </c>
      <c r="AM19" s="23" t="s">
        <v>152</v>
      </c>
      <c r="AN19" s="23" t="s">
        <v>152</v>
      </c>
      <c r="AO19" s="23" t="s">
        <v>152</v>
      </c>
      <c r="AP19" s="23" t="s">
        <v>152</v>
      </c>
      <c r="AQ19" s="23" t="s">
        <v>152</v>
      </c>
      <c r="AR19" s="23" t="s">
        <v>152</v>
      </c>
      <c r="AS19" s="23" t="s">
        <v>152</v>
      </c>
      <c r="AT19" s="23" t="s">
        <v>152</v>
      </c>
      <c r="AU19" s="23" t="s">
        <v>152</v>
      </c>
      <c r="AV19" s="23" t="s">
        <v>152</v>
      </c>
      <c r="AW19" s="13"/>
      <c r="AX19" s="13"/>
      <c r="AY19" s="13"/>
      <c r="AZ19" s="13"/>
      <c r="BA19" s="13"/>
      <c r="BB19" s="13"/>
      <c r="BC19" s="13"/>
      <c r="BD19" s="13"/>
      <c r="BE19" s="13"/>
      <c r="BF19" s="27"/>
      <c r="BG19" s="28"/>
      <c r="BH19" s="28" t="s">
        <v>17</v>
      </c>
      <c r="BI19" s="36">
        <v>1.1</v>
      </c>
      <c r="BJ19" s="28"/>
      <c r="BK19" s="28"/>
      <c r="BL19" s="28" t="s">
        <v>17</v>
      </c>
      <c r="BM19" s="36">
        <v>1.1</v>
      </c>
      <c r="BN19" s="28" t="s">
        <v>17</v>
      </c>
      <c r="BO19" s="28"/>
      <c r="BP19" s="28"/>
      <c r="BQ19" s="28"/>
      <c r="BR19" s="28"/>
      <c r="BS19" s="28" t="s">
        <v>17</v>
      </c>
      <c r="BT19" s="28" t="s">
        <v>17</v>
      </c>
      <c r="BU19" s="28" t="s">
        <v>17</v>
      </c>
      <c r="BV19" s="28"/>
      <c r="BW19" s="28"/>
      <c r="BX19" s="28"/>
      <c r="BY19" s="28"/>
      <c r="BZ19" s="28"/>
      <c r="CA19" s="28"/>
      <c r="CB19" s="28"/>
      <c r="CC19" s="28"/>
      <c r="CD19" s="28" t="s">
        <v>17</v>
      </c>
      <c r="CE19" s="36">
        <v>1.1</v>
      </c>
      <c r="CF19" s="36">
        <v>1.1</v>
      </c>
      <c r="CG19" s="36">
        <v>1.1</v>
      </c>
      <c r="CH19" s="28"/>
      <c r="CI19" s="28"/>
      <c r="CJ19" s="28"/>
      <c r="CK19" s="28"/>
      <c r="CL19" s="28"/>
      <c r="CM19" s="36">
        <v>1.1</v>
      </c>
      <c r="CN19" s="28"/>
      <c r="CO19" s="28"/>
      <c r="CP19" s="36">
        <v>1.1</v>
      </c>
      <c r="CQ19" s="36">
        <v>1.1</v>
      </c>
      <c r="CR19" s="29"/>
      <c r="CS19" s="28"/>
      <c r="CT19" s="28"/>
      <c r="CU19" s="28"/>
      <c r="CV19" s="38">
        <v>1.1</v>
      </c>
      <c r="CW19" s="48">
        <f t="shared" si="0"/>
        <v>43</v>
      </c>
      <c r="CX19" s="9">
        <f t="shared" si="1"/>
        <v>36</v>
      </c>
      <c r="CY19" s="9">
        <f t="shared" si="2"/>
        <v>45</v>
      </c>
      <c r="CZ19" s="9">
        <f t="shared" si="3"/>
        <v>9</v>
      </c>
      <c r="DA19" s="9">
        <f t="shared" si="4"/>
        <v>0</v>
      </c>
      <c r="DB19" s="9">
        <f t="shared" si="5"/>
        <v>9</v>
      </c>
      <c r="DC19" s="9">
        <f t="shared" si="6"/>
        <v>0</v>
      </c>
      <c r="DD19" s="9">
        <f t="shared" si="7"/>
        <v>0</v>
      </c>
      <c r="DE19" s="9">
        <f t="shared" si="8"/>
        <v>54</v>
      </c>
      <c r="DF19" s="9">
        <f t="shared" si="9"/>
        <v>0</v>
      </c>
      <c r="DG19" s="9">
        <f t="shared" si="10"/>
        <v>0</v>
      </c>
      <c r="DH19" s="9">
        <f t="shared" si="11"/>
        <v>7</v>
      </c>
      <c r="DI19" s="9">
        <f t="shared" si="12"/>
        <v>61</v>
      </c>
      <c r="DJ19" s="14">
        <f t="shared" si="13"/>
        <v>0.16279069767441862</v>
      </c>
    </row>
    <row r="20" spans="1:114" ht="12.75">
      <c r="A20" s="11" t="s">
        <v>133</v>
      </c>
      <c r="B20" s="11" t="s">
        <v>27</v>
      </c>
      <c r="C20" s="11" t="s">
        <v>16</v>
      </c>
      <c r="D20" s="12"/>
      <c r="E20" s="13"/>
      <c r="F20" s="13"/>
      <c r="G20" s="13"/>
      <c r="H20" s="13" t="s">
        <v>17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>
        <v>1</v>
      </c>
      <c r="T20" s="13"/>
      <c r="U20" s="13"/>
      <c r="V20" s="13"/>
      <c r="W20" s="13"/>
      <c r="X20" s="13" t="s">
        <v>17</v>
      </c>
      <c r="Y20" s="13"/>
      <c r="Z20" s="13"/>
      <c r="AA20" s="13"/>
      <c r="AB20" s="13"/>
      <c r="AC20" s="13"/>
      <c r="AD20" s="13">
        <v>1</v>
      </c>
      <c r="AE20" s="13">
        <v>1</v>
      </c>
      <c r="AF20" s="13">
        <v>1</v>
      </c>
      <c r="AG20" s="13"/>
      <c r="AH20" s="13"/>
      <c r="AI20" s="13"/>
      <c r="AJ20" s="13">
        <v>1</v>
      </c>
      <c r="AK20" s="13">
        <v>1</v>
      </c>
      <c r="AL20" s="13"/>
      <c r="AM20" s="13"/>
      <c r="AN20" s="13"/>
      <c r="AO20" s="13">
        <v>1</v>
      </c>
      <c r="AP20" s="13"/>
      <c r="AQ20" s="13" t="s">
        <v>17</v>
      </c>
      <c r="AR20" s="13"/>
      <c r="AS20" s="13"/>
      <c r="AT20" s="13" t="s">
        <v>17</v>
      </c>
      <c r="AU20" s="13"/>
      <c r="AV20" s="13"/>
      <c r="AW20" s="13">
        <v>1</v>
      </c>
      <c r="AX20" s="13"/>
      <c r="AY20" s="13"/>
      <c r="AZ20" s="13"/>
      <c r="BA20" s="13"/>
      <c r="BB20" s="13"/>
      <c r="BC20" s="13">
        <v>1</v>
      </c>
      <c r="BD20" s="13"/>
      <c r="BE20" s="13"/>
      <c r="BF20" s="27" t="s">
        <v>17</v>
      </c>
      <c r="BG20" s="28"/>
      <c r="BH20" s="28" t="s">
        <v>17</v>
      </c>
      <c r="BI20" s="36">
        <v>1.1</v>
      </c>
      <c r="BJ20" s="28"/>
      <c r="BK20" s="28"/>
      <c r="BL20" s="28"/>
      <c r="BM20" s="28"/>
      <c r="BN20" s="28" t="s">
        <v>17</v>
      </c>
      <c r="BO20" s="28"/>
      <c r="BP20" s="28"/>
      <c r="BQ20" s="28" t="s">
        <v>17</v>
      </c>
      <c r="BR20" s="28"/>
      <c r="BS20" s="28"/>
      <c r="BT20" s="28" t="s">
        <v>17</v>
      </c>
      <c r="BU20" s="28"/>
      <c r="BV20" s="28" t="s">
        <v>17</v>
      </c>
      <c r="BW20" s="28"/>
      <c r="BX20" s="28"/>
      <c r="BY20" s="28"/>
      <c r="BZ20" s="36">
        <v>1.1</v>
      </c>
      <c r="CA20" s="36">
        <v>1.1</v>
      </c>
      <c r="CB20" s="28"/>
      <c r="CC20" s="36">
        <v>1.1</v>
      </c>
      <c r="CD20" s="28"/>
      <c r="CE20" s="28" t="s">
        <v>17</v>
      </c>
      <c r="CF20" s="28"/>
      <c r="CG20" s="28"/>
      <c r="CH20" s="28" t="s">
        <v>17</v>
      </c>
      <c r="CI20" s="28"/>
      <c r="CJ20" s="28"/>
      <c r="CK20" s="36">
        <v>1.1</v>
      </c>
      <c r="CL20" s="28"/>
      <c r="CM20" s="28"/>
      <c r="CN20" s="28"/>
      <c r="CO20" s="28"/>
      <c r="CP20" s="28"/>
      <c r="CQ20" s="28"/>
      <c r="CR20" s="29"/>
      <c r="CS20" s="28"/>
      <c r="CT20" s="36">
        <v>1.1</v>
      </c>
      <c r="CU20" s="28"/>
      <c r="CV20" s="29"/>
      <c r="CW20" s="48">
        <f t="shared" si="0"/>
        <v>82</v>
      </c>
      <c r="CX20" s="9">
        <f t="shared" si="1"/>
        <v>70</v>
      </c>
      <c r="CY20" s="9">
        <f t="shared" si="2"/>
        <v>0</v>
      </c>
      <c r="CZ20" s="9">
        <f t="shared" si="3"/>
        <v>15</v>
      </c>
      <c r="DA20" s="9">
        <f t="shared" si="4"/>
        <v>9</v>
      </c>
      <c r="DB20" s="9">
        <f t="shared" si="5"/>
        <v>6</v>
      </c>
      <c r="DC20" s="9">
        <f t="shared" si="6"/>
        <v>0</v>
      </c>
      <c r="DD20" s="9">
        <f t="shared" si="7"/>
        <v>0</v>
      </c>
      <c r="DE20" s="9">
        <f t="shared" si="8"/>
        <v>15</v>
      </c>
      <c r="DF20" s="9">
        <f t="shared" si="9"/>
        <v>0</v>
      </c>
      <c r="DG20" s="9">
        <f t="shared" si="10"/>
        <v>0</v>
      </c>
      <c r="DH20" s="9">
        <f t="shared" si="11"/>
        <v>12</v>
      </c>
      <c r="DI20" s="9">
        <f t="shared" si="12"/>
        <v>27</v>
      </c>
      <c r="DJ20" s="14">
        <f t="shared" si="13"/>
        <v>0.14634146341463414</v>
      </c>
    </row>
    <row r="21" spans="1:114" ht="12.75">
      <c r="A21" s="11" t="s">
        <v>97</v>
      </c>
      <c r="B21" s="11" t="s">
        <v>20</v>
      </c>
      <c r="C21" s="11" t="s">
        <v>58</v>
      </c>
      <c r="D21" s="12"/>
      <c r="E21" s="13"/>
      <c r="F21" s="13"/>
      <c r="G21" s="13">
        <v>1</v>
      </c>
      <c r="H21" s="13" t="s">
        <v>17</v>
      </c>
      <c r="I21" s="13"/>
      <c r="J21" s="13"/>
      <c r="K21" s="13"/>
      <c r="L21" s="13">
        <v>1</v>
      </c>
      <c r="M21" s="13"/>
      <c r="N21" s="13"/>
      <c r="O21" s="13"/>
      <c r="P21" s="13">
        <v>1</v>
      </c>
      <c r="Q21" s="13">
        <v>1</v>
      </c>
      <c r="R21" s="13">
        <v>1</v>
      </c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>
        <v>1</v>
      </c>
      <c r="AE21" s="13">
        <v>1</v>
      </c>
      <c r="AF21" s="13"/>
      <c r="AG21" s="13"/>
      <c r="AH21" s="13"/>
      <c r="AI21" s="13">
        <v>1</v>
      </c>
      <c r="AJ21" s="13"/>
      <c r="AK21" s="13"/>
      <c r="AL21" s="13"/>
      <c r="AM21" s="13"/>
      <c r="AN21" s="13"/>
      <c r="AO21" s="13"/>
      <c r="AP21" s="13"/>
      <c r="AQ21" s="13"/>
      <c r="AR21" s="13">
        <v>1</v>
      </c>
      <c r="AS21" s="13">
        <v>1</v>
      </c>
      <c r="AT21" s="13"/>
      <c r="AU21" s="13"/>
      <c r="AV21" s="13"/>
      <c r="AW21" s="13">
        <v>1</v>
      </c>
      <c r="AX21" s="13"/>
      <c r="AY21" s="13" t="s">
        <v>17</v>
      </c>
      <c r="AZ21" s="13">
        <v>1</v>
      </c>
      <c r="BA21" s="13">
        <v>1</v>
      </c>
      <c r="BB21" s="13" t="s">
        <v>17</v>
      </c>
      <c r="BC21" s="13"/>
      <c r="BD21" s="13"/>
      <c r="BE21" s="13"/>
      <c r="BF21" s="27"/>
      <c r="BG21" s="28"/>
      <c r="BH21" s="36">
        <v>1.1</v>
      </c>
      <c r="BI21" s="28"/>
      <c r="BJ21" s="28"/>
      <c r="BK21" s="28"/>
      <c r="BL21" s="28">
        <v>1.1</v>
      </c>
      <c r="BM21" s="28">
        <v>1.1</v>
      </c>
      <c r="BN21" s="28">
        <v>1.1</v>
      </c>
      <c r="BO21" s="28"/>
      <c r="BP21" s="28"/>
      <c r="BQ21" s="28"/>
      <c r="BR21" s="28" t="s">
        <v>17</v>
      </c>
      <c r="BS21" s="36">
        <v>1.1</v>
      </c>
      <c r="BT21" s="36">
        <v>1.1</v>
      </c>
      <c r="BU21" s="36">
        <v>1.1</v>
      </c>
      <c r="BV21" s="28"/>
      <c r="BW21" s="28"/>
      <c r="BX21" s="36">
        <v>1.1</v>
      </c>
      <c r="BY21" s="36">
        <v>1.1</v>
      </c>
      <c r="BZ21" s="36">
        <v>1.1</v>
      </c>
      <c r="CA21" s="28">
        <v>1.1</v>
      </c>
      <c r="CB21" s="36">
        <v>1.1</v>
      </c>
      <c r="CC21" s="28"/>
      <c r="CD21" s="28" t="s">
        <v>17</v>
      </c>
      <c r="CE21" s="36">
        <v>1.1</v>
      </c>
      <c r="CF21" s="28"/>
      <c r="CG21" s="28" t="s">
        <v>148</v>
      </c>
      <c r="CH21" s="28"/>
      <c r="CI21" s="28"/>
      <c r="CJ21" s="28" t="s">
        <v>17</v>
      </c>
      <c r="CK21" s="28"/>
      <c r="CL21" s="36">
        <v>1.1</v>
      </c>
      <c r="CM21" s="28"/>
      <c r="CN21" s="28"/>
      <c r="CO21" s="36">
        <v>1</v>
      </c>
      <c r="CP21" s="36">
        <v>1</v>
      </c>
      <c r="CQ21" s="36">
        <v>1</v>
      </c>
      <c r="CR21" s="38">
        <v>1</v>
      </c>
      <c r="CS21" s="36">
        <v>1</v>
      </c>
      <c r="CT21" s="28" t="s">
        <v>17</v>
      </c>
      <c r="CU21" s="28" t="s">
        <v>17</v>
      </c>
      <c r="CV21" s="38">
        <v>1.1</v>
      </c>
      <c r="CW21" s="48">
        <f t="shared" si="0"/>
        <v>64</v>
      </c>
      <c r="CX21" s="9">
        <f t="shared" si="1"/>
        <v>55</v>
      </c>
      <c r="CY21" s="9">
        <f t="shared" si="2"/>
        <v>0</v>
      </c>
      <c r="CZ21" s="9">
        <f t="shared" si="3"/>
        <v>33</v>
      </c>
      <c r="DA21" s="9">
        <f t="shared" si="4"/>
        <v>18</v>
      </c>
      <c r="DB21" s="9">
        <f t="shared" si="5"/>
        <v>15</v>
      </c>
      <c r="DC21" s="9">
        <f t="shared" si="6"/>
        <v>0</v>
      </c>
      <c r="DD21" s="9">
        <f t="shared" si="7"/>
        <v>0</v>
      </c>
      <c r="DE21" s="9">
        <f t="shared" si="8"/>
        <v>33</v>
      </c>
      <c r="DF21" s="9">
        <f t="shared" si="9"/>
        <v>0</v>
      </c>
      <c r="DG21" s="9">
        <f t="shared" si="10"/>
        <v>0</v>
      </c>
      <c r="DH21" s="9">
        <f t="shared" si="11"/>
        <v>9</v>
      </c>
      <c r="DI21" s="9">
        <f t="shared" si="12"/>
        <v>42</v>
      </c>
      <c r="DJ21" s="14">
        <f t="shared" si="13"/>
        <v>0.140625</v>
      </c>
    </row>
    <row r="22" spans="1:114" ht="12.75">
      <c r="A22" s="11" t="s">
        <v>55</v>
      </c>
      <c r="B22" s="11" t="s">
        <v>27</v>
      </c>
      <c r="C22" s="11" t="s">
        <v>56</v>
      </c>
      <c r="D22" s="12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 t="s">
        <v>17</v>
      </c>
      <c r="S22" s="13"/>
      <c r="T22" s="13" t="s">
        <v>17</v>
      </c>
      <c r="U22" s="13"/>
      <c r="V22" s="13"/>
      <c r="W22" s="13"/>
      <c r="X22" s="13"/>
      <c r="Y22" s="13"/>
      <c r="Z22" s="13"/>
      <c r="AA22" s="13"/>
      <c r="AB22" s="13"/>
      <c r="AC22" s="13" t="s">
        <v>17</v>
      </c>
      <c r="AD22" s="13" t="s">
        <v>17</v>
      </c>
      <c r="AE22" s="13"/>
      <c r="AF22" s="13"/>
      <c r="AG22" s="13"/>
      <c r="AH22" s="13" t="s">
        <v>17</v>
      </c>
      <c r="AI22" s="13" t="s">
        <v>17</v>
      </c>
      <c r="AJ22" s="13"/>
      <c r="AK22" s="13"/>
      <c r="AL22" s="13"/>
      <c r="AM22" s="13"/>
      <c r="AN22" s="13"/>
      <c r="AO22" s="13"/>
      <c r="AP22" s="13"/>
      <c r="AQ22" s="13" t="s">
        <v>17</v>
      </c>
      <c r="AR22" s="13"/>
      <c r="AS22" s="13"/>
      <c r="AT22" s="13" t="s">
        <v>17</v>
      </c>
      <c r="AU22" s="13"/>
      <c r="AV22" s="13"/>
      <c r="AW22" s="13"/>
      <c r="AX22" s="13"/>
      <c r="AY22" s="13" t="s">
        <v>17</v>
      </c>
      <c r="AZ22" s="13"/>
      <c r="BA22" s="13"/>
      <c r="BB22" s="13"/>
      <c r="BC22" s="13"/>
      <c r="BD22" s="13"/>
      <c r="BE22" s="13"/>
      <c r="BF22" s="27"/>
      <c r="BG22" s="28"/>
      <c r="BH22" s="28"/>
      <c r="BI22" s="28"/>
      <c r="BJ22" s="28"/>
      <c r="BK22" s="28"/>
      <c r="BL22" s="28"/>
      <c r="BM22" s="28"/>
      <c r="BN22" s="28" t="s">
        <v>17</v>
      </c>
      <c r="BO22" s="28"/>
      <c r="BP22" s="28"/>
      <c r="BQ22" s="28"/>
      <c r="BR22" s="28"/>
      <c r="BS22" s="28" t="s">
        <v>17</v>
      </c>
      <c r="BT22" s="28"/>
      <c r="BU22" s="28" t="s">
        <v>17</v>
      </c>
      <c r="BV22" s="28"/>
      <c r="BW22" s="28"/>
      <c r="BX22" s="28"/>
      <c r="BY22" s="28"/>
      <c r="BZ22" s="28"/>
      <c r="CA22" s="36">
        <v>3</v>
      </c>
      <c r="CB22" s="36">
        <v>3</v>
      </c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 t="s">
        <v>17</v>
      </c>
      <c r="CQ22" s="28"/>
      <c r="CR22" s="29"/>
      <c r="CS22" s="28"/>
      <c r="CT22" s="28"/>
      <c r="CU22" s="28"/>
      <c r="CV22" s="29"/>
      <c r="CW22" s="48">
        <f t="shared" si="0"/>
        <v>95</v>
      </c>
      <c r="CX22" s="9">
        <f t="shared" si="1"/>
        <v>82</v>
      </c>
      <c r="CY22" s="9">
        <f t="shared" si="2"/>
        <v>0</v>
      </c>
      <c r="CZ22" s="9">
        <f t="shared" si="3"/>
        <v>0</v>
      </c>
      <c r="DA22" s="9">
        <f t="shared" si="4"/>
        <v>0</v>
      </c>
      <c r="DB22" s="9">
        <f t="shared" si="5"/>
        <v>0</v>
      </c>
      <c r="DC22" s="9">
        <f t="shared" si="6"/>
        <v>0</v>
      </c>
      <c r="DD22" s="9">
        <f t="shared" si="7"/>
        <v>2</v>
      </c>
      <c r="DE22" s="9">
        <f t="shared" si="8"/>
        <v>2</v>
      </c>
      <c r="DF22" s="9">
        <f t="shared" si="9"/>
        <v>0</v>
      </c>
      <c r="DG22" s="9">
        <f t="shared" si="10"/>
        <v>0</v>
      </c>
      <c r="DH22" s="9">
        <f t="shared" si="11"/>
        <v>13</v>
      </c>
      <c r="DI22" s="9">
        <f t="shared" si="12"/>
        <v>15</v>
      </c>
      <c r="DJ22" s="14">
        <f t="shared" si="13"/>
        <v>0.1368421052631579</v>
      </c>
    </row>
    <row r="23" spans="1:114" ht="12.75">
      <c r="A23" s="11" t="s">
        <v>75</v>
      </c>
      <c r="B23" s="11" t="s">
        <v>76</v>
      </c>
      <c r="C23" s="11" t="s">
        <v>77</v>
      </c>
      <c r="D23" s="12"/>
      <c r="E23" s="13"/>
      <c r="F23" s="13"/>
      <c r="G23" s="13"/>
      <c r="H23" s="13" t="s">
        <v>17</v>
      </c>
      <c r="I23" s="13" t="s">
        <v>17</v>
      </c>
      <c r="J23" s="13"/>
      <c r="K23" s="13"/>
      <c r="L23" s="13"/>
      <c r="M23" s="13"/>
      <c r="N23" s="13"/>
      <c r="O23" s="13"/>
      <c r="P23" s="13"/>
      <c r="Q23" s="13"/>
      <c r="R23" s="13"/>
      <c r="S23" s="13" t="s">
        <v>17</v>
      </c>
      <c r="T23" s="13" t="s">
        <v>17</v>
      </c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 t="s">
        <v>17</v>
      </c>
      <c r="AG23" s="13">
        <v>1</v>
      </c>
      <c r="AH23" s="13">
        <v>1</v>
      </c>
      <c r="AI23" s="13">
        <v>1</v>
      </c>
      <c r="AJ23" s="13" t="s">
        <v>17</v>
      </c>
      <c r="AK23" s="13" t="s">
        <v>17</v>
      </c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 t="s">
        <v>17</v>
      </c>
      <c r="AY23" s="13" t="s">
        <v>17</v>
      </c>
      <c r="AZ23" s="13">
        <v>1</v>
      </c>
      <c r="BA23" s="13">
        <v>1</v>
      </c>
      <c r="BB23" s="13">
        <v>1</v>
      </c>
      <c r="BC23" s="13">
        <v>1</v>
      </c>
      <c r="BD23" s="13"/>
      <c r="BE23" s="13"/>
      <c r="BF23" s="27">
        <v>1.1</v>
      </c>
      <c r="BG23" s="28">
        <v>1.1</v>
      </c>
      <c r="BH23" s="28">
        <v>1.1</v>
      </c>
      <c r="BI23" s="28"/>
      <c r="BJ23" s="28"/>
      <c r="BK23" s="28"/>
      <c r="BL23" s="28"/>
      <c r="BM23" s="28"/>
      <c r="BN23" s="28"/>
      <c r="BO23" s="28"/>
      <c r="BP23" s="28"/>
      <c r="BQ23" s="36">
        <v>1.1</v>
      </c>
      <c r="BR23" s="36">
        <v>1.1</v>
      </c>
      <c r="BS23" s="36">
        <v>1.1</v>
      </c>
      <c r="BT23" s="28"/>
      <c r="BU23" s="28" t="s">
        <v>17</v>
      </c>
      <c r="BV23" s="28"/>
      <c r="BW23" s="28"/>
      <c r="BX23" s="28"/>
      <c r="BY23" s="28"/>
      <c r="BZ23" s="28"/>
      <c r="CA23" s="28"/>
      <c r="CB23" s="28"/>
      <c r="CC23" s="36">
        <v>1.1</v>
      </c>
      <c r="CD23" s="36">
        <v>1.1</v>
      </c>
      <c r="CE23" s="36">
        <v>1.1</v>
      </c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 t="s">
        <v>17</v>
      </c>
      <c r="CQ23" s="28"/>
      <c r="CR23" s="29"/>
      <c r="CS23" s="28"/>
      <c r="CT23" s="28"/>
      <c r="CU23" s="28"/>
      <c r="CV23" s="29"/>
      <c r="CW23" s="48">
        <f t="shared" si="0"/>
        <v>81</v>
      </c>
      <c r="CX23" s="9">
        <f t="shared" si="1"/>
        <v>70</v>
      </c>
      <c r="CY23" s="9">
        <f t="shared" si="2"/>
        <v>0</v>
      </c>
      <c r="CZ23" s="9">
        <f t="shared" si="3"/>
        <v>16</v>
      </c>
      <c r="DA23" s="9">
        <f t="shared" si="4"/>
        <v>7</v>
      </c>
      <c r="DB23" s="9">
        <f t="shared" si="5"/>
        <v>9</v>
      </c>
      <c r="DC23" s="9">
        <f t="shared" si="6"/>
        <v>0</v>
      </c>
      <c r="DD23" s="9">
        <f t="shared" si="7"/>
        <v>0</v>
      </c>
      <c r="DE23" s="9">
        <f t="shared" si="8"/>
        <v>16</v>
      </c>
      <c r="DF23" s="9">
        <f t="shared" si="9"/>
        <v>0</v>
      </c>
      <c r="DG23" s="9">
        <f t="shared" si="10"/>
        <v>0</v>
      </c>
      <c r="DH23" s="9">
        <f t="shared" si="11"/>
        <v>11</v>
      </c>
      <c r="DI23" s="9">
        <f t="shared" si="12"/>
        <v>27</v>
      </c>
      <c r="DJ23" s="14">
        <f t="shared" si="13"/>
        <v>0.13580246913580246</v>
      </c>
    </row>
    <row r="24" spans="1:114" ht="12.75">
      <c r="A24" s="11" t="s">
        <v>81</v>
      </c>
      <c r="B24" s="11" t="s">
        <v>44</v>
      </c>
      <c r="C24" s="11" t="s">
        <v>50</v>
      </c>
      <c r="D24" s="12"/>
      <c r="E24" s="13"/>
      <c r="F24" s="13"/>
      <c r="G24" s="13"/>
      <c r="H24" s="13" t="s">
        <v>17</v>
      </c>
      <c r="I24" s="13"/>
      <c r="J24" s="13"/>
      <c r="K24" s="13"/>
      <c r="L24" s="13" t="s">
        <v>17</v>
      </c>
      <c r="M24" s="13">
        <v>1</v>
      </c>
      <c r="N24" s="13">
        <v>1</v>
      </c>
      <c r="O24" s="13">
        <v>1</v>
      </c>
      <c r="P24" s="13"/>
      <c r="Q24" s="13"/>
      <c r="R24" s="13">
        <v>1</v>
      </c>
      <c r="S24" s="13"/>
      <c r="T24" s="13">
        <v>1</v>
      </c>
      <c r="U24" s="13"/>
      <c r="V24" s="13"/>
      <c r="W24" s="13">
        <v>1</v>
      </c>
      <c r="X24" s="13"/>
      <c r="Y24" s="13"/>
      <c r="Z24" s="13">
        <v>1</v>
      </c>
      <c r="AA24" s="13"/>
      <c r="AB24" s="13"/>
      <c r="AC24" s="13"/>
      <c r="AD24" s="13"/>
      <c r="AE24" s="13">
        <v>1</v>
      </c>
      <c r="AF24" s="13">
        <v>1</v>
      </c>
      <c r="AG24" s="13"/>
      <c r="AH24" s="13"/>
      <c r="AI24" s="13"/>
      <c r="AJ24" s="13">
        <v>1</v>
      </c>
      <c r="AK24" s="13"/>
      <c r="AL24" s="13"/>
      <c r="AM24" s="13"/>
      <c r="AN24" s="13">
        <v>1</v>
      </c>
      <c r="AO24" s="13"/>
      <c r="AP24" s="13"/>
      <c r="AQ24" s="13" t="s">
        <v>17</v>
      </c>
      <c r="AR24" s="13"/>
      <c r="AS24" s="13">
        <v>1</v>
      </c>
      <c r="AT24" s="13"/>
      <c r="AU24" s="13"/>
      <c r="AV24" s="13"/>
      <c r="AW24" s="13">
        <v>1</v>
      </c>
      <c r="AX24" s="13"/>
      <c r="AY24" s="13"/>
      <c r="AZ24" s="13"/>
      <c r="BA24" s="13"/>
      <c r="BB24" s="13">
        <v>1</v>
      </c>
      <c r="BC24" s="13"/>
      <c r="BD24" s="13"/>
      <c r="BE24" s="13">
        <v>1</v>
      </c>
      <c r="BF24" s="27"/>
      <c r="BG24" s="28"/>
      <c r="BH24" s="36">
        <v>1.1</v>
      </c>
      <c r="BI24" s="28"/>
      <c r="BJ24" s="28"/>
      <c r="BK24" s="28"/>
      <c r="BL24" s="28"/>
      <c r="BM24" s="28" t="s">
        <v>17</v>
      </c>
      <c r="BN24" s="28" t="s">
        <v>17</v>
      </c>
      <c r="BO24" s="36">
        <v>1.1</v>
      </c>
      <c r="BP24" s="36">
        <v>1.1</v>
      </c>
      <c r="BQ24" s="28"/>
      <c r="BR24" s="28"/>
      <c r="BS24" s="28"/>
      <c r="BT24" s="36">
        <v>1.1</v>
      </c>
      <c r="BU24" s="36">
        <v>1.1</v>
      </c>
      <c r="BV24" s="28"/>
      <c r="BW24" s="28"/>
      <c r="BX24" s="28"/>
      <c r="BY24" s="36">
        <v>1.1</v>
      </c>
      <c r="BZ24" s="28"/>
      <c r="CA24" s="28"/>
      <c r="CB24" s="36">
        <v>1</v>
      </c>
      <c r="CC24" s="28"/>
      <c r="CD24" s="36">
        <v>1.1</v>
      </c>
      <c r="CE24" s="28"/>
      <c r="CF24" s="36">
        <v>1</v>
      </c>
      <c r="CG24" s="36">
        <v>1</v>
      </c>
      <c r="CH24" s="28"/>
      <c r="CI24" s="28"/>
      <c r="CJ24" s="28" t="s">
        <v>17</v>
      </c>
      <c r="CK24" s="28"/>
      <c r="CL24" s="36">
        <v>1.1</v>
      </c>
      <c r="CM24" s="36">
        <v>1.1</v>
      </c>
      <c r="CN24" s="28"/>
      <c r="CO24" s="36">
        <v>1.1</v>
      </c>
      <c r="CP24" s="28"/>
      <c r="CQ24" s="28"/>
      <c r="CR24" s="29"/>
      <c r="CS24" s="36">
        <v>1.1</v>
      </c>
      <c r="CT24" s="28"/>
      <c r="CU24" s="28" t="s">
        <v>17</v>
      </c>
      <c r="CV24" s="38">
        <v>1.1</v>
      </c>
      <c r="CW24" s="48">
        <f t="shared" si="0"/>
        <v>67</v>
      </c>
      <c r="CX24" s="9">
        <f t="shared" si="1"/>
        <v>60</v>
      </c>
      <c r="CY24" s="9">
        <f t="shared" si="2"/>
        <v>0</v>
      </c>
      <c r="CZ24" s="9">
        <f t="shared" si="3"/>
        <v>30</v>
      </c>
      <c r="DA24" s="9">
        <f t="shared" si="4"/>
        <v>18</v>
      </c>
      <c r="DB24" s="9">
        <f t="shared" si="5"/>
        <v>12</v>
      </c>
      <c r="DC24" s="9">
        <f t="shared" si="6"/>
        <v>0</v>
      </c>
      <c r="DD24" s="9">
        <f t="shared" si="7"/>
        <v>0</v>
      </c>
      <c r="DE24" s="9">
        <f t="shared" si="8"/>
        <v>30</v>
      </c>
      <c r="DF24" s="9">
        <f t="shared" si="9"/>
        <v>0</v>
      </c>
      <c r="DG24" s="9">
        <f t="shared" si="10"/>
        <v>0</v>
      </c>
      <c r="DH24" s="9">
        <f t="shared" si="11"/>
        <v>7</v>
      </c>
      <c r="DI24" s="9">
        <f t="shared" si="12"/>
        <v>37</v>
      </c>
      <c r="DJ24" s="14">
        <f t="shared" si="13"/>
        <v>0.1044776119402985</v>
      </c>
    </row>
    <row r="25" spans="1:114" ht="12.75">
      <c r="A25" s="11" t="s">
        <v>92</v>
      </c>
      <c r="B25" s="11" t="s">
        <v>27</v>
      </c>
      <c r="C25" s="11" t="s">
        <v>28</v>
      </c>
      <c r="D25" s="12">
        <v>1</v>
      </c>
      <c r="E25" s="13"/>
      <c r="F25" s="13"/>
      <c r="G25" s="13"/>
      <c r="H25" s="13"/>
      <c r="I25" s="13"/>
      <c r="J25" s="13" t="s">
        <v>17</v>
      </c>
      <c r="K25" s="13"/>
      <c r="L25" s="13"/>
      <c r="M25" s="13"/>
      <c r="N25" s="13"/>
      <c r="O25" s="13"/>
      <c r="P25" s="13"/>
      <c r="Q25" s="13"/>
      <c r="R25" s="13" t="s">
        <v>17</v>
      </c>
      <c r="S25" s="13">
        <v>3</v>
      </c>
      <c r="T25" s="13">
        <v>3</v>
      </c>
      <c r="U25" s="13">
        <v>3</v>
      </c>
      <c r="V25" s="13">
        <v>3</v>
      </c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 t="s">
        <v>17</v>
      </c>
      <c r="AJ25" s="13"/>
      <c r="AK25" s="13"/>
      <c r="AL25" s="13"/>
      <c r="AM25" s="13"/>
      <c r="AN25" s="13"/>
      <c r="AO25" s="13"/>
      <c r="AP25" s="13"/>
      <c r="AQ25" s="13">
        <v>3</v>
      </c>
      <c r="AR25" s="13">
        <v>1</v>
      </c>
      <c r="AS25" s="13">
        <v>1</v>
      </c>
      <c r="AT25" s="13"/>
      <c r="AU25" s="13"/>
      <c r="AV25" s="13"/>
      <c r="AW25" s="13"/>
      <c r="AX25" s="13"/>
      <c r="AY25" s="13" t="s">
        <v>17</v>
      </c>
      <c r="AZ25" s="13" t="s">
        <v>17</v>
      </c>
      <c r="BA25" s="13" t="s">
        <v>17</v>
      </c>
      <c r="BB25" s="13"/>
      <c r="BC25" s="13">
        <v>2</v>
      </c>
      <c r="BD25" s="13">
        <v>2</v>
      </c>
      <c r="BE25" s="13">
        <v>2</v>
      </c>
      <c r="BF25" s="35">
        <v>2</v>
      </c>
      <c r="BG25" s="36">
        <v>2</v>
      </c>
      <c r="BH25" s="36">
        <v>2</v>
      </c>
      <c r="BI25" s="28"/>
      <c r="BJ25" s="28"/>
      <c r="BK25" s="28"/>
      <c r="BL25" s="28"/>
      <c r="BM25" s="28" t="s">
        <v>17</v>
      </c>
      <c r="BN25" s="28" t="s">
        <v>17</v>
      </c>
      <c r="BO25" s="28"/>
      <c r="BP25" s="28"/>
      <c r="BQ25" s="28"/>
      <c r="BR25" s="28"/>
      <c r="BS25" s="28"/>
      <c r="BT25" s="28"/>
      <c r="BU25" s="36">
        <v>1.1</v>
      </c>
      <c r="BV25" s="36">
        <v>3</v>
      </c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9"/>
      <c r="CS25" s="28"/>
      <c r="CT25" s="28"/>
      <c r="CU25" s="28"/>
      <c r="CV25" s="29"/>
      <c r="CW25" s="48">
        <f t="shared" si="0"/>
        <v>81</v>
      </c>
      <c r="CX25" s="9">
        <f t="shared" si="1"/>
        <v>73</v>
      </c>
      <c r="CY25" s="9">
        <f t="shared" si="2"/>
        <v>0</v>
      </c>
      <c r="CZ25" s="9">
        <f t="shared" si="3"/>
        <v>4</v>
      </c>
      <c r="DA25" s="9">
        <f t="shared" si="4"/>
        <v>3</v>
      </c>
      <c r="DB25" s="9">
        <f t="shared" si="5"/>
        <v>1</v>
      </c>
      <c r="DC25" s="9">
        <f t="shared" si="6"/>
        <v>6</v>
      </c>
      <c r="DD25" s="9">
        <f t="shared" si="7"/>
        <v>6</v>
      </c>
      <c r="DE25" s="9">
        <f t="shared" si="8"/>
        <v>16</v>
      </c>
      <c r="DF25" s="9">
        <f t="shared" si="9"/>
        <v>0</v>
      </c>
      <c r="DG25" s="9">
        <f t="shared" si="10"/>
        <v>0</v>
      </c>
      <c r="DH25" s="9">
        <f t="shared" si="11"/>
        <v>8</v>
      </c>
      <c r="DI25" s="9">
        <f t="shared" si="12"/>
        <v>24</v>
      </c>
      <c r="DJ25" s="14">
        <f t="shared" si="13"/>
        <v>0.09876543209876543</v>
      </c>
    </row>
    <row r="26" spans="1:114" ht="12.75">
      <c r="A26" s="11" t="s">
        <v>125</v>
      </c>
      <c r="B26" s="11" t="s">
        <v>44</v>
      </c>
      <c r="C26" s="11" t="s">
        <v>42</v>
      </c>
      <c r="D26" s="12"/>
      <c r="E26" s="13"/>
      <c r="F26" s="13"/>
      <c r="G26" s="13"/>
      <c r="H26" s="13" t="s">
        <v>17</v>
      </c>
      <c r="I26" s="13" t="s">
        <v>17</v>
      </c>
      <c r="J26" s="13"/>
      <c r="K26" s="13"/>
      <c r="L26" s="13"/>
      <c r="M26" s="13"/>
      <c r="N26" s="13"/>
      <c r="O26" s="13"/>
      <c r="P26" s="13"/>
      <c r="Q26" s="13"/>
      <c r="R26" s="13" t="s">
        <v>17</v>
      </c>
      <c r="S26" s="13" t="s">
        <v>17</v>
      </c>
      <c r="T26" s="13" t="s">
        <v>17</v>
      </c>
      <c r="U26" s="13"/>
      <c r="V26" s="13"/>
      <c r="W26" s="13"/>
      <c r="X26" s="13"/>
      <c r="Y26" s="13"/>
      <c r="Z26" s="13"/>
      <c r="AA26" s="13"/>
      <c r="AB26" s="13"/>
      <c r="AC26" s="13"/>
      <c r="AD26" s="13">
        <v>1</v>
      </c>
      <c r="AE26" s="13">
        <v>1</v>
      </c>
      <c r="AF26" s="13"/>
      <c r="AG26" s="13"/>
      <c r="AH26" s="13"/>
      <c r="AI26" s="13"/>
      <c r="AJ26" s="13"/>
      <c r="AK26" s="13"/>
      <c r="AL26" s="13"/>
      <c r="AM26" s="13"/>
      <c r="AN26" s="13" t="s">
        <v>17</v>
      </c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 t="s">
        <v>17</v>
      </c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28"/>
      <c r="BP26" s="28"/>
      <c r="BQ26" s="28"/>
      <c r="BR26" s="28"/>
      <c r="BS26" s="28"/>
      <c r="BT26" s="36">
        <v>1.1</v>
      </c>
      <c r="BU26" s="36">
        <v>1.1</v>
      </c>
      <c r="BV26" s="28"/>
      <c r="BW26" s="28"/>
      <c r="BX26" s="28"/>
      <c r="BY26" s="28"/>
      <c r="BZ26" s="28"/>
      <c r="CA26" s="28"/>
      <c r="CB26" s="28" t="s">
        <v>17</v>
      </c>
      <c r="CC26" s="28"/>
      <c r="CD26" s="28"/>
      <c r="CE26" s="28"/>
      <c r="CF26" s="28"/>
      <c r="CG26" s="28"/>
      <c r="CH26" s="28"/>
      <c r="CI26" s="28"/>
      <c r="CJ26" s="28" t="s">
        <v>17</v>
      </c>
      <c r="CK26" s="28"/>
      <c r="CL26" s="28"/>
      <c r="CM26" s="28"/>
      <c r="CN26" s="28"/>
      <c r="CO26" s="28"/>
      <c r="CP26" s="28"/>
      <c r="CQ26" s="28"/>
      <c r="CR26" s="29"/>
      <c r="CS26" s="28"/>
      <c r="CT26" s="28"/>
      <c r="CU26" s="28"/>
      <c r="CV26" s="29"/>
      <c r="CW26" s="48">
        <f t="shared" si="0"/>
        <v>93</v>
      </c>
      <c r="CX26" s="9">
        <f t="shared" si="1"/>
        <v>84</v>
      </c>
      <c r="CY26" s="9">
        <f t="shared" si="2"/>
        <v>0</v>
      </c>
      <c r="CZ26" s="9">
        <f t="shared" si="3"/>
        <v>4</v>
      </c>
      <c r="DA26" s="9">
        <f t="shared" si="4"/>
        <v>2</v>
      </c>
      <c r="DB26" s="9">
        <f t="shared" si="5"/>
        <v>2</v>
      </c>
      <c r="DC26" s="9">
        <f t="shared" si="6"/>
        <v>0</v>
      </c>
      <c r="DD26" s="9">
        <f t="shared" si="7"/>
        <v>0</v>
      </c>
      <c r="DE26" s="9">
        <f t="shared" si="8"/>
        <v>4</v>
      </c>
      <c r="DF26" s="9">
        <f t="shared" si="9"/>
        <v>0</v>
      </c>
      <c r="DG26" s="9">
        <f t="shared" si="10"/>
        <v>0</v>
      </c>
      <c r="DH26" s="9">
        <f t="shared" si="11"/>
        <v>9</v>
      </c>
      <c r="DI26" s="9">
        <f t="shared" si="12"/>
        <v>13</v>
      </c>
      <c r="DJ26" s="14">
        <f t="shared" si="13"/>
        <v>0.0967741935483871</v>
      </c>
    </row>
    <row r="27" spans="1:114" ht="12.75">
      <c r="A27" s="11" t="s">
        <v>67</v>
      </c>
      <c r="B27" s="11" t="s">
        <v>15</v>
      </c>
      <c r="C27" s="11" t="s">
        <v>40</v>
      </c>
      <c r="D27" s="12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v>1</v>
      </c>
      <c r="S27" s="13">
        <v>1</v>
      </c>
      <c r="T27" s="13">
        <v>1</v>
      </c>
      <c r="U27" s="13"/>
      <c r="V27" s="13"/>
      <c r="W27" s="13"/>
      <c r="X27" s="13"/>
      <c r="Y27" s="13"/>
      <c r="Z27" s="13"/>
      <c r="AA27" s="13"/>
      <c r="AB27" s="13"/>
      <c r="AC27" s="13"/>
      <c r="AD27" s="13">
        <v>1</v>
      </c>
      <c r="AE27" s="13">
        <v>1</v>
      </c>
      <c r="AF27" s="13">
        <v>1</v>
      </c>
      <c r="AG27" s="13"/>
      <c r="AH27" s="13"/>
      <c r="AI27" s="13"/>
      <c r="AJ27" s="13">
        <v>1</v>
      </c>
      <c r="AK27" s="13">
        <v>1</v>
      </c>
      <c r="AL27" s="13"/>
      <c r="AM27" s="13"/>
      <c r="AN27" s="13"/>
      <c r="AO27" s="13"/>
      <c r="AP27" s="13"/>
      <c r="AQ27" s="13"/>
      <c r="AR27" s="13"/>
      <c r="AS27" s="13">
        <v>1</v>
      </c>
      <c r="AT27" s="13"/>
      <c r="AU27" s="13"/>
      <c r="AV27" s="13">
        <v>1</v>
      </c>
      <c r="AW27" s="13"/>
      <c r="AX27" s="13"/>
      <c r="AY27" s="13"/>
      <c r="AZ27" s="13"/>
      <c r="BA27" s="13"/>
      <c r="BB27" s="13" t="s">
        <v>17</v>
      </c>
      <c r="BC27" s="13"/>
      <c r="BD27" s="13"/>
      <c r="BE27" s="13"/>
      <c r="BF27" s="27"/>
      <c r="BG27" s="28"/>
      <c r="BH27" s="28"/>
      <c r="BI27" s="28"/>
      <c r="BJ27" s="28"/>
      <c r="BK27" s="28"/>
      <c r="BL27" s="36">
        <v>1.1</v>
      </c>
      <c r="BM27" s="36">
        <v>1.1</v>
      </c>
      <c r="BN27" s="36">
        <v>1.1</v>
      </c>
      <c r="BO27" s="28"/>
      <c r="BP27" s="28"/>
      <c r="BQ27" s="28"/>
      <c r="BR27" s="28"/>
      <c r="BS27" s="28"/>
      <c r="BT27" s="36">
        <v>1</v>
      </c>
      <c r="BU27" s="28" t="s">
        <v>17</v>
      </c>
      <c r="BV27" s="28"/>
      <c r="BW27" s="28"/>
      <c r="BX27" s="28"/>
      <c r="BY27" s="28"/>
      <c r="BZ27" s="28"/>
      <c r="CA27" s="28"/>
      <c r="CB27" s="28" t="s">
        <v>17</v>
      </c>
      <c r="CC27" s="28"/>
      <c r="CD27" s="28" t="s">
        <v>17</v>
      </c>
      <c r="CE27" s="28"/>
      <c r="CF27" s="28"/>
      <c r="CG27" s="28"/>
      <c r="CH27" s="36">
        <v>1</v>
      </c>
      <c r="CI27" s="28"/>
      <c r="CJ27" s="28"/>
      <c r="CK27" s="28"/>
      <c r="CL27" s="28"/>
      <c r="CM27" s="36">
        <v>1.1</v>
      </c>
      <c r="CN27" s="36">
        <v>1.1</v>
      </c>
      <c r="CO27" s="28"/>
      <c r="CP27" s="36">
        <v>1</v>
      </c>
      <c r="CQ27" s="28"/>
      <c r="CR27" s="29"/>
      <c r="CS27" s="28" t="s">
        <v>17</v>
      </c>
      <c r="CT27" s="28" t="s">
        <v>148</v>
      </c>
      <c r="CU27" s="28"/>
      <c r="CV27" s="29" t="s">
        <v>17</v>
      </c>
      <c r="CW27" s="48">
        <f t="shared" si="0"/>
        <v>79</v>
      </c>
      <c r="CX27" s="9">
        <f t="shared" si="1"/>
        <v>72</v>
      </c>
      <c r="CY27" s="9">
        <f t="shared" si="2"/>
        <v>0</v>
      </c>
      <c r="CZ27" s="9">
        <f t="shared" si="3"/>
        <v>18</v>
      </c>
      <c r="DA27" s="9">
        <f t="shared" si="4"/>
        <v>13</v>
      </c>
      <c r="DB27" s="9">
        <f t="shared" si="5"/>
        <v>5</v>
      </c>
      <c r="DC27" s="9">
        <f t="shared" si="6"/>
        <v>0</v>
      </c>
      <c r="DD27" s="9">
        <f t="shared" si="7"/>
        <v>0</v>
      </c>
      <c r="DE27" s="9">
        <f t="shared" si="8"/>
        <v>18</v>
      </c>
      <c r="DF27" s="9">
        <f t="shared" si="9"/>
        <v>0</v>
      </c>
      <c r="DG27" s="9">
        <f t="shared" si="10"/>
        <v>0</v>
      </c>
      <c r="DH27" s="9">
        <f t="shared" si="11"/>
        <v>7</v>
      </c>
      <c r="DI27" s="9">
        <f t="shared" si="12"/>
        <v>25</v>
      </c>
      <c r="DJ27" s="14">
        <f t="shared" si="13"/>
        <v>0.08860759493670886</v>
      </c>
    </row>
    <row r="28" spans="1:114" ht="12.75">
      <c r="A28" s="11" t="s">
        <v>86</v>
      </c>
      <c r="B28" s="11" t="s">
        <v>19</v>
      </c>
      <c r="C28" s="11" t="s">
        <v>36</v>
      </c>
      <c r="D28" s="12"/>
      <c r="E28" s="13"/>
      <c r="F28" s="13"/>
      <c r="G28" s="13" t="s">
        <v>17</v>
      </c>
      <c r="H28" s="13" t="s">
        <v>17</v>
      </c>
      <c r="I28" s="13"/>
      <c r="J28" s="13"/>
      <c r="K28" s="13"/>
      <c r="L28" s="13"/>
      <c r="M28" s="13">
        <v>1</v>
      </c>
      <c r="N28" s="13">
        <v>1</v>
      </c>
      <c r="O28" s="13">
        <v>1</v>
      </c>
      <c r="P28" s="13"/>
      <c r="Q28" s="13"/>
      <c r="R28" s="13" t="s">
        <v>17</v>
      </c>
      <c r="S28" s="13">
        <v>1</v>
      </c>
      <c r="T28" s="13">
        <v>1</v>
      </c>
      <c r="U28" s="13"/>
      <c r="V28" s="13"/>
      <c r="W28" s="13"/>
      <c r="X28" s="13"/>
      <c r="Y28" s="13"/>
      <c r="Z28" s="13"/>
      <c r="AA28" s="13"/>
      <c r="AB28" s="13"/>
      <c r="AC28" s="13"/>
      <c r="AD28" s="13">
        <v>1</v>
      </c>
      <c r="AE28" s="13">
        <v>1</v>
      </c>
      <c r="AF28" s="13"/>
      <c r="AG28" s="13"/>
      <c r="AH28" s="13"/>
      <c r="AI28" s="13"/>
      <c r="AJ28" s="13">
        <v>1</v>
      </c>
      <c r="AK28" s="13">
        <v>1</v>
      </c>
      <c r="AL28" s="13"/>
      <c r="AM28" s="13"/>
      <c r="AN28" s="13"/>
      <c r="AO28" s="13"/>
      <c r="AP28" s="13"/>
      <c r="AQ28" s="13">
        <v>1</v>
      </c>
      <c r="AR28" s="13"/>
      <c r="AS28" s="13"/>
      <c r="AT28" s="13"/>
      <c r="AU28" s="13"/>
      <c r="AV28" s="13" t="s">
        <v>17</v>
      </c>
      <c r="AW28" s="13">
        <v>1</v>
      </c>
      <c r="AX28" s="13">
        <v>1</v>
      </c>
      <c r="AY28" s="13">
        <v>1</v>
      </c>
      <c r="AZ28" s="13"/>
      <c r="BA28" s="13"/>
      <c r="BB28" s="13"/>
      <c r="BC28" s="13"/>
      <c r="BD28" s="13"/>
      <c r="BE28" s="13"/>
      <c r="BF28" s="27"/>
      <c r="BG28" s="28"/>
      <c r="BH28" s="28"/>
      <c r="BI28" s="28"/>
      <c r="BJ28" s="28"/>
      <c r="BK28" s="28"/>
      <c r="BL28" s="28"/>
      <c r="BM28" s="28"/>
      <c r="BN28" s="36">
        <v>1.1</v>
      </c>
      <c r="BO28" s="36">
        <v>1.1</v>
      </c>
      <c r="BP28" s="28"/>
      <c r="BQ28" s="28"/>
      <c r="BR28" s="28"/>
      <c r="BS28" s="28" t="s">
        <v>17</v>
      </c>
      <c r="BT28" s="28"/>
      <c r="BU28" s="28" t="s">
        <v>17</v>
      </c>
      <c r="BV28" s="28"/>
      <c r="BW28" s="28"/>
      <c r="BX28" s="28"/>
      <c r="BY28" s="28"/>
      <c r="BZ28" s="28"/>
      <c r="CA28" s="28"/>
      <c r="CB28" s="28"/>
      <c r="CC28" s="36">
        <v>1.1</v>
      </c>
      <c r="CD28" s="36">
        <v>1.1</v>
      </c>
      <c r="CE28" s="28"/>
      <c r="CF28" s="28"/>
      <c r="CG28" s="28"/>
      <c r="CH28" s="28"/>
      <c r="CI28" s="28"/>
      <c r="CJ28" s="28"/>
      <c r="CK28" s="28"/>
      <c r="CL28" s="28"/>
      <c r="CM28" s="28"/>
      <c r="CN28" s="36">
        <v>1.1</v>
      </c>
      <c r="CO28" s="28"/>
      <c r="CP28" s="28"/>
      <c r="CQ28" s="28"/>
      <c r="CR28" s="29"/>
      <c r="CS28" s="28"/>
      <c r="CT28" s="28"/>
      <c r="CU28" s="28"/>
      <c r="CV28" s="29" t="s">
        <v>17</v>
      </c>
      <c r="CW28" s="48">
        <f t="shared" si="0"/>
        <v>79</v>
      </c>
      <c r="CX28" s="9">
        <f t="shared" si="1"/>
        <v>72</v>
      </c>
      <c r="CY28" s="9">
        <f t="shared" si="2"/>
        <v>0</v>
      </c>
      <c r="CZ28" s="9">
        <f t="shared" si="3"/>
        <v>18</v>
      </c>
      <c r="DA28" s="9">
        <f t="shared" si="4"/>
        <v>13</v>
      </c>
      <c r="DB28" s="9">
        <f t="shared" si="5"/>
        <v>5</v>
      </c>
      <c r="DC28" s="9">
        <f t="shared" si="6"/>
        <v>0</v>
      </c>
      <c r="DD28" s="9">
        <f t="shared" si="7"/>
        <v>0</v>
      </c>
      <c r="DE28" s="9">
        <f t="shared" si="8"/>
        <v>18</v>
      </c>
      <c r="DF28" s="9">
        <f t="shared" si="9"/>
        <v>0</v>
      </c>
      <c r="DG28" s="9">
        <f t="shared" si="10"/>
        <v>0</v>
      </c>
      <c r="DH28" s="9">
        <f t="shared" si="11"/>
        <v>7</v>
      </c>
      <c r="DI28" s="9">
        <f t="shared" si="12"/>
        <v>25</v>
      </c>
      <c r="DJ28" s="14">
        <f t="shared" si="13"/>
        <v>0.08860759493670886</v>
      </c>
    </row>
    <row r="29" spans="1:114" ht="12.75">
      <c r="A29" s="11" t="s">
        <v>90</v>
      </c>
      <c r="B29" s="11" t="s">
        <v>91</v>
      </c>
      <c r="C29" s="11" t="s">
        <v>25</v>
      </c>
      <c r="D29" s="12"/>
      <c r="E29" s="13"/>
      <c r="F29" s="13"/>
      <c r="G29" s="13" t="s">
        <v>17</v>
      </c>
      <c r="H29" s="13" t="s">
        <v>17</v>
      </c>
      <c r="I29" s="13" t="s">
        <v>17</v>
      </c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>
        <v>1</v>
      </c>
      <c r="AD29" s="13"/>
      <c r="AE29" s="13"/>
      <c r="AF29" s="13"/>
      <c r="AG29" s="13"/>
      <c r="AH29" s="13"/>
      <c r="AI29" s="13">
        <v>1</v>
      </c>
      <c r="AJ29" s="13"/>
      <c r="AK29" s="13"/>
      <c r="AL29" s="13"/>
      <c r="AM29" s="13"/>
      <c r="AN29" s="13"/>
      <c r="AO29" s="13" t="s">
        <v>17</v>
      </c>
      <c r="AP29" s="13" t="s">
        <v>17</v>
      </c>
      <c r="AQ29" s="13" t="s">
        <v>17</v>
      </c>
      <c r="AR29" s="13" t="s">
        <v>17</v>
      </c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27"/>
      <c r="BG29" s="28"/>
      <c r="BH29" s="28"/>
      <c r="BI29" s="36">
        <v>1</v>
      </c>
      <c r="BJ29" s="36">
        <v>1</v>
      </c>
      <c r="BK29" s="28" t="s">
        <v>17</v>
      </c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9"/>
      <c r="CS29" s="28"/>
      <c r="CT29" s="28"/>
      <c r="CU29" s="28"/>
      <c r="CV29" s="29"/>
      <c r="CW29" s="48">
        <f t="shared" si="0"/>
        <v>93</v>
      </c>
      <c r="CX29" s="9">
        <f t="shared" si="1"/>
        <v>85</v>
      </c>
      <c r="CY29" s="9">
        <f t="shared" si="2"/>
        <v>0</v>
      </c>
      <c r="CZ29" s="9">
        <f t="shared" si="3"/>
        <v>4</v>
      </c>
      <c r="DA29" s="9">
        <f t="shared" si="4"/>
        <v>4</v>
      </c>
      <c r="DB29" s="9">
        <f t="shared" si="5"/>
        <v>0</v>
      </c>
      <c r="DC29" s="9">
        <f t="shared" si="6"/>
        <v>0</v>
      </c>
      <c r="DD29" s="9">
        <f t="shared" si="7"/>
        <v>0</v>
      </c>
      <c r="DE29" s="9">
        <f t="shared" si="8"/>
        <v>4</v>
      </c>
      <c r="DF29" s="9">
        <f t="shared" si="9"/>
        <v>0</v>
      </c>
      <c r="DG29" s="9">
        <f t="shared" si="10"/>
        <v>0</v>
      </c>
      <c r="DH29" s="9">
        <f t="shared" si="11"/>
        <v>8</v>
      </c>
      <c r="DI29" s="9">
        <f t="shared" si="12"/>
        <v>12</v>
      </c>
      <c r="DJ29" s="14">
        <f t="shared" si="13"/>
        <v>0.08602150537634409</v>
      </c>
    </row>
    <row r="30" spans="1:114" ht="12.75">
      <c r="A30" s="11" t="s">
        <v>130</v>
      </c>
      <c r="B30" s="11" t="s">
        <v>27</v>
      </c>
      <c r="C30" s="11" t="s">
        <v>66</v>
      </c>
      <c r="D30" s="12"/>
      <c r="E30" s="13"/>
      <c r="F30" s="13" t="s">
        <v>17</v>
      </c>
      <c r="G30" s="13"/>
      <c r="H30" s="13" t="s">
        <v>17</v>
      </c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27"/>
      <c r="BG30" s="28"/>
      <c r="BH30" s="28" t="s">
        <v>17</v>
      </c>
      <c r="BI30" s="28"/>
      <c r="BJ30" s="28"/>
      <c r="BK30" s="28"/>
      <c r="BL30" s="28"/>
      <c r="BM30" s="28"/>
      <c r="BN30" s="28" t="s">
        <v>17</v>
      </c>
      <c r="BO30" s="28"/>
      <c r="BP30" s="28"/>
      <c r="BQ30" s="28"/>
      <c r="BR30" s="28">
        <v>1.1</v>
      </c>
      <c r="BS30" s="28">
        <v>1.1</v>
      </c>
      <c r="BT30" s="28"/>
      <c r="BU30" s="28" t="s">
        <v>17</v>
      </c>
      <c r="BV30" s="28"/>
      <c r="BW30" s="28"/>
      <c r="BX30" s="28"/>
      <c r="BY30" s="28"/>
      <c r="BZ30" s="28"/>
      <c r="CA30" s="28"/>
      <c r="CB30" s="36">
        <v>3</v>
      </c>
      <c r="CC30" s="28" t="s">
        <v>17</v>
      </c>
      <c r="CD30" s="28"/>
      <c r="CE30" s="28"/>
      <c r="CF30" s="28"/>
      <c r="CG30" s="28"/>
      <c r="CH30" s="28"/>
      <c r="CI30" s="28"/>
      <c r="CJ30" s="28" t="s">
        <v>17</v>
      </c>
      <c r="CK30" s="28"/>
      <c r="CL30" s="28"/>
      <c r="CM30" s="28"/>
      <c r="CN30" s="28"/>
      <c r="CO30" s="28"/>
      <c r="CP30" s="28"/>
      <c r="CQ30" s="28"/>
      <c r="CR30" s="29"/>
      <c r="CS30" s="28"/>
      <c r="CT30" s="28"/>
      <c r="CU30" s="28"/>
      <c r="CV30" s="29" t="s">
        <v>17</v>
      </c>
      <c r="CW30" s="48">
        <f t="shared" si="0"/>
        <v>94</v>
      </c>
      <c r="CX30" s="9">
        <f t="shared" si="1"/>
        <v>86</v>
      </c>
      <c r="CY30" s="9">
        <f t="shared" si="2"/>
        <v>0</v>
      </c>
      <c r="CZ30" s="9">
        <f t="shared" si="3"/>
        <v>2</v>
      </c>
      <c r="DA30" s="9">
        <f t="shared" si="4"/>
        <v>0</v>
      </c>
      <c r="DB30" s="9">
        <f t="shared" si="5"/>
        <v>2</v>
      </c>
      <c r="DC30" s="9">
        <f t="shared" si="6"/>
        <v>0</v>
      </c>
      <c r="DD30" s="9">
        <f t="shared" si="7"/>
        <v>1</v>
      </c>
      <c r="DE30" s="9">
        <f t="shared" si="8"/>
        <v>3</v>
      </c>
      <c r="DF30" s="9">
        <f t="shared" si="9"/>
        <v>0</v>
      </c>
      <c r="DG30" s="9">
        <f t="shared" si="10"/>
        <v>0</v>
      </c>
      <c r="DH30" s="9">
        <f t="shared" si="11"/>
        <v>8</v>
      </c>
      <c r="DI30" s="9">
        <f t="shared" si="12"/>
        <v>11</v>
      </c>
      <c r="DJ30" s="14">
        <f t="shared" si="13"/>
        <v>0.0851063829787234</v>
      </c>
    </row>
    <row r="31" spans="1:114" ht="12.75">
      <c r="A31" s="11" t="s">
        <v>88</v>
      </c>
      <c r="B31" s="11" t="s">
        <v>15</v>
      </c>
      <c r="C31" s="11" t="s">
        <v>56</v>
      </c>
      <c r="D31" s="12"/>
      <c r="E31" s="13"/>
      <c r="F31" s="13"/>
      <c r="G31" s="13"/>
      <c r="H31" s="13" t="s">
        <v>17</v>
      </c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 t="s">
        <v>17</v>
      </c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 t="s">
        <v>17</v>
      </c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27"/>
      <c r="BG31" s="28"/>
      <c r="BH31" s="28"/>
      <c r="BI31" s="28"/>
      <c r="BJ31" s="28"/>
      <c r="BK31" s="28"/>
      <c r="BL31" s="28"/>
      <c r="BM31" s="28"/>
      <c r="BN31" s="28" t="s">
        <v>148</v>
      </c>
      <c r="BO31" s="28"/>
      <c r="BP31" s="28"/>
      <c r="BQ31" s="28"/>
      <c r="BR31" s="28"/>
      <c r="BS31" s="28"/>
      <c r="BT31" s="28" t="s">
        <v>17</v>
      </c>
      <c r="BU31" s="28"/>
      <c r="BV31" s="28"/>
      <c r="BW31" s="28"/>
      <c r="BX31" s="28"/>
      <c r="BY31" s="28"/>
      <c r="BZ31" s="28"/>
      <c r="CA31" s="28"/>
      <c r="CB31" s="28"/>
      <c r="CC31" s="28" t="s">
        <v>17</v>
      </c>
      <c r="CD31" s="28" t="s">
        <v>17</v>
      </c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 t="s">
        <v>17</v>
      </c>
      <c r="CQ31" s="28"/>
      <c r="CR31" s="29"/>
      <c r="CS31" s="36">
        <v>1.1</v>
      </c>
      <c r="CT31" s="36">
        <v>1.1</v>
      </c>
      <c r="CU31" s="28"/>
      <c r="CV31" s="29"/>
      <c r="CW31" s="48">
        <f t="shared" si="0"/>
        <v>95</v>
      </c>
      <c r="CX31" s="9">
        <f t="shared" si="1"/>
        <v>87</v>
      </c>
      <c r="CY31" s="9">
        <f t="shared" si="2"/>
        <v>0</v>
      </c>
      <c r="CZ31" s="9">
        <f t="shared" si="3"/>
        <v>2</v>
      </c>
      <c r="DA31" s="9">
        <f t="shared" si="4"/>
        <v>0</v>
      </c>
      <c r="DB31" s="9">
        <f t="shared" si="5"/>
        <v>2</v>
      </c>
      <c r="DC31" s="9">
        <f t="shared" si="6"/>
        <v>0</v>
      </c>
      <c r="DD31" s="9">
        <f t="shared" si="7"/>
        <v>0</v>
      </c>
      <c r="DE31" s="9">
        <f t="shared" si="8"/>
        <v>2</v>
      </c>
      <c r="DF31" s="9">
        <f t="shared" si="9"/>
        <v>0</v>
      </c>
      <c r="DG31" s="9">
        <f t="shared" si="10"/>
        <v>0</v>
      </c>
      <c r="DH31" s="9">
        <f t="shared" si="11"/>
        <v>8</v>
      </c>
      <c r="DI31" s="9">
        <f t="shared" si="12"/>
        <v>10</v>
      </c>
      <c r="DJ31" s="14">
        <f t="shared" si="13"/>
        <v>0.08421052631578947</v>
      </c>
    </row>
    <row r="32" spans="1:114" ht="12.75">
      <c r="A32" s="11" t="s">
        <v>117</v>
      </c>
      <c r="B32" s="11" t="s">
        <v>27</v>
      </c>
      <c r="C32" s="11" t="s">
        <v>36</v>
      </c>
      <c r="D32" s="12">
        <v>1</v>
      </c>
      <c r="E32" s="13"/>
      <c r="F32" s="13"/>
      <c r="G32" s="13">
        <v>1</v>
      </c>
      <c r="H32" s="13">
        <v>1</v>
      </c>
      <c r="I32" s="13">
        <v>1</v>
      </c>
      <c r="J32" s="13"/>
      <c r="K32" s="13"/>
      <c r="L32" s="13" t="s">
        <v>17</v>
      </c>
      <c r="M32" s="13">
        <v>1</v>
      </c>
      <c r="N32" s="13">
        <v>1</v>
      </c>
      <c r="O32" s="13" t="s">
        <v>17</v>
      </c>
      <c r="P32" s="13"/>
      <c r="Q32" s="13" t="s">
        <v>17</v>
      </c>
      <c r="R32" s="13"/>
      <c r="S32" s="13">
        <v>3</v>
      </c>
      <c r="T32" s="13">
        <v>3</v>
      </c>
      <c r="U32" s="13"/>
      <c r="V32" s="13"/>
      <c r="W32" s="13" t="s">
        <v>17</v>
      </c>
      <c r="X32" s="13"/>
      <c r="Y32" s="13"/>
      <c r="Z32" s="13"/>
      <c r="AA32" s="13"/>
      <c r="AB32" s="13" t="s">
        <v>17</v>
      </c>
      <c r="AC32" s="13"/>
      <c r="AD32" s="13"/>
      <c r="AE32" s="13"/>
      <c r="AF32" s="13"/>
      <c r="AG32" s="13"/>
      <c r="AH32" s="13"/>
      <c r="AI32" s="13"/>
      <c r="AJ32" s="13"/>
      <c r="AK32" s="13">
        <v>1</v>
      </c>
      <c r="AL32" s="13"/>
      <c r="AM32" s="13"/>
      <c r="AN32" s="13"/>
      <c r="AO32" s="13"/>
      <c r="AP32" s="13"/>
      <c r="AQ32" s="13"/>
      <c r="AR32" s="13">
        <v>1</v>
      </c>
      <c r="AS32" s="13">
        <v>1</v>
      </c>
      <c r="AT32" s="13"/>
      <c r="AU32" s="13"/>
      <c r="AV32" s="13"/>
      <c r="AW32" s="13"/>
      <c r="AX32" s="13"/>
      <c r="AY32" s="13"/>
      <c r="AZ32" s="13"/>
      <c r="BA32" s="13"/>
      <c r="BB32" s="13"/>
      <c r="BC32" s="13">
        <v>1</v>
      </c>
      <c r="BD32" s="13"/>
      <c r="BE32" s="13"/>
      <c r="BF32" s="27"/>
      <c r="BG32" s="28"/>
      <c r="BH32" s="28"/>
      <c r="BI32" s="28"/>
      <c r="BJ32" s="28"/>
      <c r="BK32" s="28"/>
      <c r="BL32" s="28"/>
      <c r="BM32" s="28"/>
      <c r="BN32" s="28" t="s">
        <v>17</v>
      </c>
      <c r="BO32" s="28"/>
      <c r="BP32" s="28"/>
      <c r="BQ32" s="28"/>
      <c r="BR32" s="28"/>
      <c r="BS32" s="36">
        <v>1.1</v>
      </c>
      <c r="BT32" s="28"/>
      <c r="BU32" s="28"/>
      <c r="BV32" s="28"/>
      <c r="BW32" s="28"/>
      <c r="BX32" s="36">
        <v>1.1</v>
      </c>
      <c r="BY32" s="28"/>
      <c r="BZ32" s="28"/>
      <c r="CA32" s="36">
        <v>1.1</v>
      </c>
      <c r="CB32" s="28"/>
      <c r="CC32" s="28"/>
      <c r="CD32" s="28"/>
      <c r="CE32" s="28"/>
      <c r="CF32" s="28"/>
      <c r="CG32" s="36">
        <v>1.1</v>
      </c>
      <c r="CH32" s="28"/>
      <c r="CI32" s="36">
        <v>1.1</v>
      </c>
      <c r="CJ32" s="28"/>
      <c r="CK32" s="28"/>
      <c r="CL32" s="28"/>
      <c r="CM32" s="28"/>
      <c r="CN32" s="28"/>
      <c r="CO32" s="28"/>
      <c r="CP32" s="28"/>
      <c r="CQ32" s="28"/>
      <c r="CR32" s="29"/>
      <c r="CS32" s="28"/>
      <c r="CT32" s="28"/>
      <c r="CU32" s="28"/>
      <c r="CV32" s="29"/>
      <c r="CW32" s="48">
        <f t="shared" si="0"/>
        <v>80</v>
      </c>
      <c r="CX32" s="9">
        <f t="shared" si="1"/>
        <v>74</v>
      </c>
      <c r="CY32" s="9">
        <f t="shared" si="2"/>
        <v>0</v>
      </c>
      <c r="CZ32" s="9">
        <f t="shared" si="3"/>
        <v>15</v>
      </c>
      <c r="DA32" s="9">
        <f t="shared" si="4"/>
        <v>10</v>
      </c>
      <c r="DB32" s="9">
        <f t="shared" si="5"/>
        <v>5</v>
      </c>
      <c r="DC32" s="9">
        <f t="shared" si="6"/>
        <v>0</v>
      </c>
      <c r="DD32" s="9">
        <f t="shared" si="7"/>
        <v>2</v>
      </c>
      <c r="DE32" s="9">
        <f t="shared" si="8"/>
        <v>17</v>
      </c>
      <c r="DF32" s="9">
        <f t="shared" si="9"/>
        <v>0</v>
      </c>
      <c r="DG32" s="9">
        <f t="shared" si="10"/>
        <v>0</v>
      </c>
      <c r="DH32" s="9">
        <f t="shared" si="11"/>
        <v>6</v>
      </c>
      <c r="DI32" s="9">
        <f t="shared" si="12"/>
        <v>23</v>
      </c>
      <c r="DJ32" s="14">
        <f t="shared" si="13"/>
        <v>0.075</v>
      </c>
    </row>
    <row r="33" spans="1:114" ht="12.75">
      <c r="A33" s="11" t="s">
        <v>61</v>
      </c>
      <c r="B33" s="11" t="s">
        <v>11</v>
      </c>
      <c r="C33" s="11" t="s">
        <v>12</v>
      </c>
      <c r="D33" s="12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1</v>
      </c>
      <c r="T33" s="13">
        <v>1</v>
      </c>
      <c r="U33" s="13"/>
      <c r="V33" s="13"/>
      <c r="W33" s="13"/>
      <c r="X33" s="13"/>
      <c r="Y33" s="13"/>
      <c r="Z33" s="13"/>
      <c r="AA33" s="13"/>
      <c r="AB33" s="13"/>
      <c r="AC33" s="13"/>
      <c r="AD33" s="13">
        <v>1</v>
      </c>
      <c r="AE33" s="13"/>
      <c r="AF33" s="13"/>
      <c r="AG33" s="13"/>
      <c r="AH33" s="13"/>
      <c r="AI33" s="13"/>
      <c r="AJ33" s="13">
        <v>1</v>
      </c>
      <c r="AK33" s="13">
        <v>1</v>
      </c>
      <c r="AL33" s="13"/>
      <c r="AM33" s="13"/>
      <c r="AN33" s="13"/>
      <c r="AO33" s="13"/>
      <c r="AP33" s="13"/>
      <c r="AQ33" s="13"/>
      <c r="AR33" s="13"/>
      <c r="AS33" s="13"/>
      <c r="AT33" s="13" t="s">
        <v>17</v>
      </c>
      <c r="AU33" s="13" t="s">
        <v>17</v>
      </c>
      <c r="AV33" s="13" t="s">
        <v>17</v>
      </c>
      <c r="AW33" s="23" t="s">
        <v>137</v>
      </c>
      <c r="AX33" s="23" t="s">
        <v>137</v>
      </c>
      <c r="AY33" s="23" t="s">
        <v>137</v>
      </c>
      <c r="AZ33" s="23" t="s">
        <v>137</v>
      </c>
      <c r="BA33" s="23" t="s">
        <v>137</v>
      </c>
      <c r="BB33" s="23" t="s">
        <v>137</v>
      </c>
      <c r="BC33" s="23" t="s">
        <v>137</v>
      </c>
      <c r="BD33" s="23" t="s">
        <v>137</v>
      </c>
      <c r="BE33" s="23" t="s">
        <v>137</v>
      </c>
      <c r="BF33" s="39" t="s">
        <v>137</v>
      </c>
      <c r="BG33" s="40" t="s">
        <v>146</v>
      </c>
      <c r="BH33" s="40" t="s">
        <v>146</v>
      </c>
      <c r="BI33" s="40" t="s">
        <v>146</v>
      </c>
      <c r="BJ33" s="40" t="s">
        <v>146</v>
      </c>
      <c r="BK33" s="40" t="s">
        <v>146</v>
      </c>
      <c r="BL33" s="40" t="s">
        <v>146</v>
      </c>
      <c r="BM33" s="40" t="s">
        <v>146</v>
      </c>
      <c r="BN33" s="40" t="s">
        <v>146</v>
      </c>
      <c r="BO33" s="40" t="s">
        <v>146</v>
      </c>
      <c r="BP33" s="40" t="s">
        <v>146</v>
      </c>
      <c r="BQ33" s="40" t="s">
        <v>146</v>
      </c>
      <c r="BR33" s="40" t="s">
        <v>146</v>
      </c>
      <c r="BS33" s="40" t="s">
        <v>146</v>
      </c>
      <c r="BT33" s="40" t="s">
        <v>146</v>
      </c>
      <c r="BU33" s="40" t="s">
        <v>146</v>
      </c>
      <c r="BV33" s="40" t="s">
        <v>146</v>
      </c>
      <c r="BW33" s="40" t="s">
        <v>146</v>
      </c>
      <c r="BX33" s="40" t="s">
        <v>146</v>
      </c>
      <c r="BY33" s="40" t="s">
        <v>146</v>
      </c>
      <c r="BZ33" s="40" t="s">
        <v>146</v>
      </c>
      <c r="CA33" s="40" t="s">
        <v>146</v>
      </c>
      <c r="CB33" s="40" t="s">
        <v>146</v>
      </c>
      <c r="CC33" s="40" t="s">
        <v>146</v>
      </c>
      <c r="CD33" s="40" t="s">
        <v>146</v>
      </c>
      <c r="CE33" s="40" t="s">
        <v>146</v>
      </c>
      <c r="CF33" s="40" t="s">
        <v>146</v>
      </c>
      <c r="CG33" s="40" t="s">
        <v>146</v>
      </c>
      <c r="CH33" s="40" t="s">
        <v>146</v>
      </c>
      <c r="CI33" s="40" t="s">
        <v>146</v>
      </c>
      <c r="CJ33" s="40" t="s">
        <v>146</v>
      </c>
      <c r="CK33" s="40" t="s">
        <v>146</v>
      </c>
      <c r="CL33" s="40" t="s">
        <v>146</v>
      </c>
      <c r="CM33" s="40" t="s">
        <v>146</v>
      </c>
      <c r="CN33" s="40" t="s">
        <v>146</v>
      </c>
      <c r="CO33" s="40" t="s">
        <v>146</v>
      </c>
      <c r="CP33" s="40" t="s">
        <v>146</v>
      </c>
      <c r="CQ33" s="40" t="s">
        <v>146</v>
      </c>
      <c r="CR33" s="44" t="s">
        <v>146</v>
      </c>
      <c r="CS33" s="40" t="s">
        <v>146</v>
      </c>
      <c r="CT33" s="40" t="s">
        <v>146</v>
      </c>
      <c r="CU33" s="40" t="s">
        <v>146</v>
      </c>
      <c r="CV33" s="44" t="s">
        <v>146</v>
      </c>
      <c r="CW33" s="48">
        <f t="shared" si="0"/>
        <v>40</v>
      </c>
      <c r="CX33" s="9">
        <f t="shared" si="1"/>
        <v>37</v>
      </c>
      <c r="CY33" s="9">
        <f t="shared" si="2"/>
        <v>0</v>
      </c>
      <c r="CZ33" s="9">
        <f t="shared" si="3"/>
        <v>5</v>
      </c>
      <c r="DA33" s="9">
        <f t="shared" si="4"/>
        <v>5</v>
      </c>
      <c r="DB33" s="9">
        <f t="shared" si="5"/>
        <v>0</v>
      </c>
      <c r="DC33" s="9">
        <f t="shared" si="6"/>
        <v>0</v>
      </c>
      <c r="DD33" s="9">
        <f t="shared" si="7"/>
        <v>0</v>
      </c>
      <c r="DE33" s="9">
        <f t="shared" si="8"/>
        <v>5</v>
      </c>
      <c r="DF33" s="9">
        <f t="shared" si="9"/>
        <v>0</v>
      </c>
      <c r="DG33" s="9">
        <f t="shared" si="10"/>
        <v>52</v>
      </c>
      <c r="DH33" s="9">
        <f t="shared" si="11"/>
        <v>3</v>
      </c>
      <c r="DI33" s="9">
        <f t="shared" si="12"/>
        <v>8</v>
      </c>
      <c r="DJ33" s="14">
        <f t="shared" si="13"/>
        <v>0.075</v>
      </c>
    </row>
    <row r="34" spans="1:114" ht="12.75">
      <c r="A34" s="11" t="s">
        <v>128</v>
      </c>
      <c r="B34" s="11" t="s">
        <v>44</v>
      </c>
      <c r="C34" s="11" t="s">
        <v>69</v>
      </c>
      <c r="D34" s="12"/>
      <c r="E34" s="13"/>
      <c r="F34" s="13"/>
      <c r="G34" s="13"/>
      <c r="H34" s="13"/>
      <c r="I34" s="13" t="s">
        <v>17</v>
      </c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>
        <v>1</v>
      </c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 t="s">
        <v>17</v>
      </c>
      <c r="AK34" s="13" t="s">
        <v>17</v>
      </c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27"/>
      <c r="BG34" s="28"/>
      <c r="BH34" s="28"/>
      <c r="BI34" s="28"/>
      <c r="BJ34" s="28"/>
      <c r="BK34" s="28"/>
      <c r="BL34" s="28"/>
      <c r="BM34" s="28"/>
      <c r="BN34" s="36">
        <v>1.1</v>
      </c>
      <c r="BO34" s="28"/>
      <c r="BP34" s="28"/>
      <c r="BQ34" s="28"/>
      <c r="BR34" s="28" t="s">
        <v>17</v>
      </c>
      <c r="BS34" s="28" t="s">
        <v>17</v>
      </c>
      <c r="BT34" s="28"/>
      <c r="BU34" s="28"/>
      <c r="BV34" s="28"/>
      <c r="BW34" s="28"/>
      <c r="BX34" s="28"/>
      <c r="BY34" s="28"/>
      <c r="BZ34" s="28"/>
      <c r="CA34" s="28" t="s">
        <v>148</v>
      </c>
      <c r="CB34" s="28"/>
      <c r="CC34" s="28"/>
      <c r="CD34" s="28"/>
      <c r="CE34" s="28"/>
      <c r="CF34" s="28"/>
      <c r="CG34" s="28"/>
      <c r="CH34" s="36">
        <v>1.1</v>
      </c>
      <c r="CI34" s="28"/>
      <c r="CJ34" s="28"/>
      <c r="CK34" s="28"/>
      <c r="CL34" s="28"/>
      <c r="CM34" s="28"/>
      <c r="CN34" s="28"/>
      <c r="CO34" s="28"/>
      <c r="CP34" s="28" t="s">
        <v>17</v>
      </c>
      <c r="CQ34" s="28"/>
      <c r="CR34" s="29"/>
      <c r="CS34" s="28"/>
      <c r="CT34" s="28"/>
      <c r="CU34" s="28"/>
      <c r="CV34" s="29"/>
      <c r="CW34" s="48">
        <f t="shared" si="0"/>
        <v>94</v>
      </c>
      <c r="CX34" s="9">
        <f t="shared" si="1"/>
        <v>87</v>
      </c>
      <c r="CY34" s="9">
        <f t="shared" si="2"/>
        <v>0</v>
      </c>
      <c r="CZ34" s="9">
        <f t="shared" si="3"/>
        <v>3</v>
      </c>
      <c r="DA34" s="9">
        <f t="shared" si="4"/>
        <v>1</v>
      </c>
      <c r="DB34" s="9">
        <f t="shared" si="5"/>
        <v>2</v>
      </c>
      <c r="DC34" s="9">
        <f t="shared" si="6"/>
        <v>0</v>
      </c>
      <c r="DD34" s="9">
        <f t="shared" si="7"/>
        <v>0</v>
      </c>
      <c r="DE34" s="9">
        <f t="shared" si="8"/>
        <v>3</v>
      </c>
      <c r="DF34" s="9">
        <f t="shared" si="9"/>
        <v>0</v>
      </c>
      <c r="DG34" s="9">
        <f t="shared" si="10"/>
        <v>0</v>
      </c>
      <c r="DH34" s="9">
        <f t="shared" si="11"/>
        <v>7</v>
      </c>
      <c r="DI34" s="9">
        <f t="shared" si="12"/>
        <v>10</v>
      </c>
      <c r="DJ34" s="14">
        <f t="shared" si="13"/>
        <v>0.07446808510638298</v>
      </c>
    </row>
    <row r="35" spans="1:114" ht="12.75">
      <c r="A35" s="11" t="s">
        <v>127</v>
      </c>
      <c r="B35" s="11" t="s">
        <v>19</v>
      </c>
      <c r="C35" s="11" t="s">
        <v>54</v>
      </c>
      <c r="D35" s="12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>
        <v>1</v>
      </c>
      <c r="Y35" s="13">
        <v>1</v>
      </c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>
        <v>3</v>
      </c>
      <c r="AS35" s="13">
        <v>3</v>
      </c>
      <c r="AT35" s="13"/>
      <c r="AU35" s="13"/>
      <c r="AV35" s="13" t="s">
        <v>17</v>
      </c>
      <c r="AW35" s="13"/>
      <c r="AX35" s="13"/>
      <c r="AY35" s="13"/>
      <c r="AZ35" s="13"/>
      <c r="BA35" s="13"/>
      <c r="BB35" s="13"/>
      <c r="BC35" s="13"/>
      <c r="BD35" s="13"/>
      <c r="BE35" s="13"/>
      <c r="BF35" s="27"/>
      <c r="BG35" s="28"/>
      <c r="BH35" s="28"/>
      <c r="BI35" s="28"/>
      <c r="BJ35" s="28"/>
      <c r="BK35" s="28"/>
      <c r="BL35" s="36">
        <v>3</v>
      </c>
      <c r="BM35" s="36">
        <v>3</v>
      </c>
      <c r="BN35" s="36">
        <v>3</v>
      </c>
      <c r="BO35" s="28"/>
      <c r="BP35" s="28"/>
      <c r="BQ35" s="28"/>
      <c r="BR35" s="28"/>
      <c r="BS35" s="28" t="s">
        <v>17</v>
      </c>
      <c r="BT35" s="28" t="s">
        <v>17</v>
      </c>
      <c r="BU35" s="28" t="s">
        <v>17</v>
      </c>
      <c r="BV35" s="28"/>
      <c r="BW35" s="28"/>
      <c r="BX35" s="28"/>
      <c r="BY35" s="28"/>
      <c r="BZ35" s="28"/>
      <c r="CA35" s="28" t="s">
        <v>148</v>
      </c>
      <c r="CB35" s="28"/>
      <c r="CC35" s="28"/>
      <c r="CD35" s="28"/>
      <c r="CE35" s="28"/>
      <c r="CF35" s="28"/>
      <c r="CG35" s="28"/>
      <c r="CH35" s="28"/>
      <c r="CI35" s="28"/>
      <c r="CJ35" s="28" t="s">
        <v>17</v>
      </c>
      <c r="CK35" s="28"/>
      <c r="CL35" s="36">
        <v>3</v>
      </c>
      <c r="CM35" s="28"/>
      <c r="CN35" s="28"/>
      <c r="CO35" s="28"/>
      <c r="CP35" s="28"/>
      <c r="CQ35" s="28"/>
      <c r="CR35" s="38">
        <v>3</v>
      </c>
      <c r="CS35" s="36">
        <v>3</v>
      </c>
      <c r="CT35" s="36">
        <v>3</v>
      </c>
      <c r="CU35" s="36">
        <v>3</v>
      </c>
      <c r="CV35" s="38">
        <v>3</v>
      </c>
      <c r="CW35" s="48">
        <f t="shared" si="0"/>
        <v>84</v>
      </c>
      <c r="CX35" s="9">
        <f t="shared" si="1"/>
        <v>78</v>
      </c>
      <c r="CY35" s="9">
        <f t="shared" si="2"/>
        <v>0</v>
      </c>
      <c r="CZ35" s="9">
        <f t="shared" si="3"/>
        <v>2</v>
      </c>
      <c r="DA35" s="9">
        <f t="shared" si="4"/>
        <v>2</v>
      </c>
      <c r="DB35" s="9">
        <f t="shared" si="5"/>
        <v>0</v>
      </c>
      <c r="DC35" s="9">
        <f t="shared" si="6"/>
        <v>0</v>
      </c>
      <c r="DD35" s="9">
        <f t="shared" si="7"/>
        <v>11</v>
      </c>
      <c r="DE35" s="9">
        <f t="shared" si="8"/>
        <v>13</v>
      </c>
      <c r="DF35" s="9">
        <f t="shared" si="9"/>
        <v>0</v>
      </c>
      <c r="DG35" s="9">
        <f t="shared" si="10"/>
        <v>0</v>
      </c>
      <c r="DH35" s="9">
        <f t="shared" si="11"/>
        <v>6</v>
      </c>
      <c r="DI35" s="9">
        <f t="shared" si="12"/>
        <v>19</v>
      </c>
      <c r="DJ35" s="14">
        <f t="shared" si="13"/>
        <v>0.07142857142857142</v>
      </c>
    </row>
    <row r="36" spans="1:114" ht="12.75">
      <c r="A36" s="11" t="s">
        <v>78</v>
      </c>
      <c r="B36" s="11" t="s">
        <v>44</v>
      </c>
      <c r="C36" s="11" t="s">
        <v>79</v>
      </c>
      <c r="D36" s="12">
        <v>3</v>
      </c>
      <c r="E36" s="13">
        <v>3</v>
      </c>
      <c r="F36" s="13">
        <v>3</v>
      </c>
      <c r="G36" s="13"/>
      <c r="H36" s="13" t="s">
        <v>17</v>
      </c>
      <c r="I36" s="13"/>
      <c r="J36" s="13"/>
      <c r="K36" s="13"/>
      <c r="L36" s="13"/>
      <c r="M36" s="13"/>
      <c r="N36" s="13"/>
      <c r="O36" s="13"/>
      <c r="P36" s="13"/>
      <c r="Q36" s="13"/>
      <c r="R36" s="13" t="s">
        <v>17</v>
      </c>
      <c r="S36" s="13"/>
      <c r="T36" s="13">
        <v>1</v>
      </c>
      <c r="U36" s="13"/>
      <c r="V36" s="13"/>
      <c r="W36" s="13">
        <v>1</v>
      </c>
      <c r="X36" s="13"/>
      <c r="Y36" s="13"/>
      <c r="Z36" s="13"/>
      <c r="AA36" s="13"/>
      <c r="AB36" s="13"/>
      <c r="AC36" s="13" t="s">
        <v>17</v>
      </c>
      <c r="AD36" s="13"/>
      <c r="AE36" s="13"/>
      <c r="AF36" s="13" t="s">
        <v>17</v>
      </c>
      <c r="AG36" s="13"/>
      <c r="AH36" s="13"/>
      <c r="AI36" s="13"/>
      <c r="AJ36" s="13"/>
      <c r="AK36" s="13">
        <v>1</v>
      </c>
      <c r="AL36" s="13"/>
      <c r="AM36" s="13"/>
      <c r="AN36" s="13"/>
      <c r="AO36" s="13"/>
      <c r="AP36" s="13"/>
      <c r="AQ36" s="13"/>
      <c r="AR36" s="13"/>
      <c r="AS36" s="13">
        <v>1</v>
      </c>
      <c r="AT36" s="13"/>
      <c r="AU36" s="13"/>
      <c r="AV36" s="13" t="s">
        <v>17</v>
      </c>
      <c r="AW36" s="13"/>
      <c r="AX36" s="13"/>
      <c r="AY36" s="13"/>
      <c r="AZ36" s="13"/>
      <c r="BA36" s="13"/>
      <c r="BB36" s="13">
        <v>1</v>
      </c>
      <c r="BC36" s="13">
        <v>2</v>
      </c>
      <c r="BD36" s="13">
        <v>2</v>
      </c>
      <c r="BE36" s="13">
        <v>2</v>
      </c>
      <c r="BF36" s="27"/>
      <c r="BG36" s="28"/>
      <c r="BH36" s="28"/>
      <c r="BI36" s="28"/>
      <c r="BJ36" s="28"/>
      <c r="BK36" s="28"/>
      <c r="BL36" s="28"/>
      <c r="BM36" s="28"/>
      <c r="BN36" s="36">
        <v>1.1</v>
      </c>
      <c r="BO36" s="28"/>
      <c r="BP36" s="28"/>
      <c r="BQ36" s="28"/>
      <c r="BR36" s="36">
        <v>1</v>
      </c>
      <c r="BS36" s="28"/>
      <c r="BT36" s="36">
        <v>1.1</v>
      </c>
      <c r="BU36" s="36">
        <v>1.1</v>
      </c>
      <c r="BV36" s="28"/>
      <c r="BW36" s="28"/>
      <c r="BX36" s="28"/>
      <c r="BY36" s="28"/>
      <c r="BZ36" s="36">
        <v>1.1</v>
      </c>
      <c r="CA36" s="36">
        <v>1.1</v>
      </c>
      <c r="CB36" s="36">
        <v>1.1</v>
      </c>
      <c r="CC36" s="28"/>
      <c r="CD36" s="36">
        <v>1.1</v>
      </c>
      <c r="CE36" s="28"/>
      <c r="CF36" s="28"/>
      <c r="CG36" s="36">
        <v>1.1</v>
      </c>
      <c r="CH36" s="28"/>
      <c r="CI36" s="28"/>
      <c r="CJ36" s="28"/>
      <c r="CK36" s="28"/>
      <c r="CL36" s="28"/>
      <c r="CM36" s="28"/>
      <c r="CN36" s="28"/>
      <c r="CO36" s="36">
        <v>1.1</v>
      </c>
      <c r="CP36" s="36">
        <v>1.1</v>
      </c>
      <c r="CQ36" s="28"/>
      <c r="CR36" s="29"/>
      <c r="CS36" s="28"/>
      <c r="CT36" s="28"/>
      <c r="CU36" s="28"/>
      <c r="CV36" s="38">
        <v>1.1</v>
      </c>
      <c r="CW36" s="48">
        <f t="shared" si="0"/>
        <v>74</v>
      </c>
      <c r="CX36" s="9">
        <f t="shared" si="1"/>
        <v>69</v>
      </c>
      <c r="CY36" s="9">
        <f t="shared" si="2"/>
        <v>0</v>
      </c>
      <c r="CZ36" s="9">
        <f t="shared" si="3"/>
        <v>17</v>
      </c>
      <c r="DA36" s="9">
        <f t="shared" si="4"/>
        <v>6</v>
      </c>
      <c r="DB36" s="9">
        <f t="shared" si="5"/>
        <v>11</v>
      </c>
      <c r="DC36" s="9">
        <f t="shared" si="6"/>
        <v>3</v>
      </c>
      <c r="DD36" s="9">
        <f t="shared" si="7"/>
        <v>3</v>
      </c>
      <c r="DE36" s="9">
        <f t="shared" si="8"/>
        <v>23</v>
      </c>
      <c r="DF36" s="9">
        <f t="shared" si="9"/>
        <v>0</v>
      </c>
      <c r="DG36" s="9">
        <f t="shared" si="10"/>
        <v>0</v>
      </c>
      <c r="DH36" s="9">
        <f t="shared" si="11"/>
        <v>5</v>
      </c>
      <c r="DI36" s="9">
        <f t="shared" si="12"/>
        <v>28</v>
      </c>
      <c r="DJ36" s="14">
        <f t="shared" si="13"/>
        <v>0.06756756756756757</v>
      </c>
    </row>
    <row r="37" spans="1:114" ht="12.75">
      <c r="A37" s="11" t="s">
        <v>80</v>
      </c>
      <c r="B37" s="11" t="s">
        <v>15</v>
      </c>
      <c r="C37" s="11" t="s">
        <v>42</v>
      </c>
      <c r="D37" s="12"/>
      <c r="E37" s="13"/>
      <c r="F37" s="13"/>
      <c r="G37" s="13"/>
      <c r="H37" s="13"/>
      <c r="I37" s="13">
        <v>1</v>
      </c>
      <c r="J37" s="13"/>
      <c r="K37" s="13"/>
      <c r="L37" s="13"/>
      <c r="M37" s="13"/>
      <c r="N37" s="13"/>
      <c r="O37" s="13"/>
      <c r="P37" s="13" t="s">
        <v>17</v>
      </c>
      <c r="Q37" s="13" t="s">
        <v>17</v>
      </c>
      <c r="R37" s="13" t="s">
        <v>17</v>
      </c>
      <c r="S37" s="13"/>
      <c r="T37" s="13" t="s">
        <v>17</v>
      </c>
      <c r="U37" s="13"/>
      <c r="V37" s="13"/>
      <c r="W37" s="13"/>
      <c r="X37" s="13">
        <v>1</v>
      </c>
      <c r="Y37" s="13">
        <v>1</v>
      </c>
      <c r="Z37" s="13">
        <v>1</v>
      </c>
      <c r="AA37" s="13"/>
      <c r="AB37" s="13"/>
      <c r="AC37" s="13" t="s">
        <v>17</v>
      </c>
      <c r="AD37" s="13"/>
      <c r="AE37" s="13"/>
      <c r="AF37" s="13">
        <v>1</v>
      </c>
      <c r="AG37" s="13"/>
      <c r="AH37" s="13"/>
      <c r="AI37" s="13">
        <v>1</v>
      </c>
      <c r="AJ37" s="13">
        <v>1</v>
      </c>
      <c r="AK37" s="13">
        <v>1</v>
      </c>
      <c r="AL37" s="13"/>
      <c r="AM37" s="13"/>
      <c r="AN37" s="13"/>
      <c r="AO37" s="13"/>
      <c r="AP37" s="13"/>
      <c r="AQ37" s="13">
        <v>1</v>
      </c>
      <c r="AR37" s="13">
        <v>1</v>
      </c>
      <c r="AS37" s="13">
        <v>1</v>
      </c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27"/>
      <c r="BG37" s="28"/>
      <c r="BH37" s="28"/>
      <c r="BI37" s="28"/>
      <c r="BJ37" s="28"/>
      <c r="BK37" s="28"/>
      <c r="BL37" s="36">
        <v>1.1</v>
      </c>
      <c r="BM37" s="36">
        <v>1.1</v>
      </c>
      <c r="BN37" s="36">
        <v>1.1</v>
      </c>
      <c r="BO37" s="28"/>
      <c r="BP37" s="28"/>
      <c r="BQ37" s="28"/>
      <c r="BR37" s="28"/>
      <c r="BS37" s="28"/>
      <c r="BT37" s="36">
        <v>1.1</v>
      </c>
      <c r="BU37" s="36">
        <v>1.1</v>
      </c>
      <c r="BV37" s="28"/>
      <c r="BW37" s="28"/>
      <c r="BX37" s="13"/>
      <c r="BY37" s="13"/>
      <c r="BZ37" s="64">
        <v>1.1</v>
      </c>
      <c r="CA37" s="64">
        <v>1.1</v>
      </c>
      <c r="CB37" s="64">
        <v>1.1</v>
      </c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64">
        <v>1.1</v>
      </c>
      <c r="CP37" s="64">
        <v>1.1</v>
      </c>
      <c r="CQ37" s="13"/>
      <c r="CR37" s="13"/>
      <c r="CS37" s="13"/>
      <c r="CT37" s="13"/>
      <c r="CU37" s="13"/>
      <c r="CV37" s="13"/>
      <c r="CW37" s="48">
        <f t="shared" si="0"/>
        <v>76</v>
      </c>
      <c r="CX37" s="9">
        <f t="shared" si="1"/>
        <v>71</v>
      </c>
      <c r="CY37" s="9">
        <f t="shared" si="2"/>
        <v>0</v>
      </c>
      <c r="CZ37" s="9">
        <f t="shared" si="3"/>
        <v>21</v>
      </c>
      <c r="DA37" s="9">
        <f t="shared" si="4"/>
        <v>11</v>
      </c>
      <c r="DB37" s="9">
        <f t="shared" si="5"/>
        <v>10</v>
      </c>
      <c r="DC37" s="9">
        <f t="shared" si="6"/>
        <v>0</v>
      </c>
      <c r="DD37" s="9">
        <f t="shared" si="7"/>
        <v>0</v>
      </c>
      <c r="DE37" s="9">
        <f t="shared" si="8"/>
        <v>21</v>
      </c>
      <c r="DF37" s="9">
        <f t="shared" si="9"/>
        <v>0</v>
      </c>
      <c r="DG37" s="9">
        <f t="shared" si="10"/>
        <v>0</v>
      </c>
      <c r="DH37" s="9">
        <f t="shared" si="11"/>
        <v>5</v>
      </c>
      <c r="DI37" s="9">
        <f t="shared" si="12"/>
        <v>26</v>
      </c>
      <c r="DJ37" s="14">
        <f t="shared" si="13"/>
        <v>0.06578947368421052</v>
      </c>
    </row>
    <row r="38" spans="1:114" ht="12.75">
      <c r="A38" s="11" t="s">
        <v>73</v>
      </c>
      <c r="B38" s="11" t="s">
        <v>19</v>
      </c>
      <c r="C38" s="11" t="s">
        <v>16</v>
      </c>
      <c r="D38" s="12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>
        <v>2</v>
      </c>
      <c r="Q38" s="13">
        <v>2</v>
      </c>
      <c r="R38" s="13">
        <v>2</v>
      </c>
      <c r="S38" s="13"/>
      <c r="T38" s="13"/>
      <c r="U38" s="13"/>
      <c r="V38" s="13"/>
      <c r="W38" s="13"/>
      <c r="X38" s="13">
        <v>1</v>
      </c>
      <c r="Y38" s="13">
        <v>1</v>
      </c>
      <c r="Z38" s="13"/>
      <c r="AA38" s="13"/>
      <c r="AB38" s="13"/>
      <c r="AC38" s="13"/>
      <c r="AD38" s="13"/>
      <c r="AE38" s="13"/>
      <c r="AF38" s="13"/>
      <c r="AG38" s="13">
        <v>1</v>
      </c>
      <c r="AH38" s="13">
        <v>1</v>
      </c>
      <c r="AI38" s="13">
        <v>1</v>
      </c>
      <c r="AJ38" s="13">
        <v>1</v>
      </c>
      <c r="AK38" s="13">
        <v>1</v>
      </c>
      <c r="AL38" s="13"/>
      <c r="AM38" s="13"/>
      <c r="AN38" s="13"/>
      <c r="AO38" s="13"/>
      <c r="AP38" s="13"/>
      <c r="AQ38" s="13"/>
      <c r="AR38" s="13">
        <v>1</v>
      </c>
      <c r="AS38" s="13">
        <v>1</v>
      </c>
      <c r="AT38" s="13"/>
      <c r="AU38" s="13"/>
      <c r="AV38" s="13"/>
      <c r="AW38" s="13"/>
      <c r="AX38" s="13"/>
      <c r="AY38" s="13"/>
      <c r="AZ38" s="13"/>
      <c r="BA38" s="13"/>
      <c r="BB38" s="13">
        <v>1</v>
      </c>
      <c r="BC38" s="13"/>
      <c r="BD38" s="13"/>
      <c r="BE38" s="13"/>
      <c r="BF38" s="27"/>
      <c r="BG38" s="28"/>
      <c r="BH38" s="28"/>
      <c r="BI38" s="28"/>
      <c r="BJ38" s="28"/>
      <c r="BK38" s="28"/>
      <c r="BL38" s="28" t="s">
        <v>17</v>
      </c>
      <c r="BM38" s="28" t="s">
        <v>17</v>
      </c>
      <c r="BN38" s="28" t="s">
        <v>17</v>
      </c>
      <c r="BO38" s="28"/>
      <c r="BP38" s="28"/>
      <c r="BQ38" s="28"/>
      <c r="BR38" s="28"/>
      <c r="BS38" s="28"/>
      <c r="BT38" s="36">
        <v>1</v>
      </c>
      <c r="BU38" s="28" t="s">
        <v>17</v>
      </c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36">
        <v>1.1</v>
      </c>
      <c r="CK38" s="28"/>
      <c r="CL38" s="28" t="s">
        <v>17</v>
      </c>
      <c r="CM38" s="28"/>
      <c r="CN38" s="36">
        <v>1</v>
      </c>
      <c r="CO38" s="28"/>
      <c r="CP38" s="36">
        <v>1</v>
      </c>
      <c r="CQ38" s="36">
        <v>1</v>
      </c>
      <c r="CR38" s="38">
        <v>1</v>
      </c>
      <c r="CS38" s="36">
        <v>1</v>
      </c>
      <c r="CT38" s="28"/>
      <c r="CU38" s="28"/>
      <c r="CV38" s="29"/>
      <c r="CW38" s="48">
        <f t="shared" si="0"/>
        <v>77</v>
      </c>
      <c r="CX38" s="9">
        <f t="shared" si="1"/>
        <v>72</v>
      </c>
      <c r="CY38" s="9">
        <f t="shared" si="2"/>
        <v>0</v>
      </c>
      <c r="CZ38" s="9">
        <f t="shared" si="3"/>
        <v>17</v>
      </c>
      <c r="DA38" s="9">
        <f t="shared" si="4"/>
        <v>16</v>
      </c>
      <c r="DB38" s="9">
        <f t="shared" si="5"/>
        <v>1</v>
      </c>
      <c r="DC38" s="9">
        <f t="shared" si="6"/>
        <v>3</v>
      </c>
      <c r="DD38" s="9">
        <f t="shared" si="7"/>
        <v>0</v>
      </c>
      <c r="DE38" s="9">
        <f t="shared" si="8"/>
        <v>20</v>
      </c>
      <c r="DF38" s="9">
        <f t="shared" si="9"/>
        <v>0</v>
      </c>
      <c r="DG38" s="9">
        <f t="shared" si="10"/>
        <v>0</v>
      </c>
      <c r="DH38" s="9">
        <f t="shared" si="11"/>
        <v>5</v>
      </c>
      <c r="DI38" s="9">
        <f t="shared" si="12"/>
        <v>25</v>
      </c>
      <c r="DJ38" s="14">
        <f t="shared" si="13"/>
        <v>0.06493506493506493</v>
      </c>
    </row>
    <row r="39" spans="1:114" ht="12.75">
      <c r="A39" s="11" t="s">
        <v>122</v>
      </c>
      <c r="B39" s="11" t="s">
        <v>27</v>
      </c>
      <c r="C39" s="11" t="s">
        <v>34</v>
      </c>
      <c r="D39" s="12"/>
      <c r="E39" s="13"/>
      <c r="F39" s="13"/>
      <c r="G39" s="13"/>
      <c r="H39" s="13" t="s">
        <v>17</v>
      </c>
      <c r="I39" s="13"/>
      <c r="J39" s="13"/>
      <c r="K39" s="13"/>
      <c r="L39" s="13" t="s">
        <v>17</v>
      </c>
      <c r="M39" s="13"/>
      <c r="N39" s="13"/>
      <c r="O39" s="13"/>
      <c r="P39" s="13"/>
      <c r="Q39" s="13"/>
      <c r="R39" s="13"/>
      <c r="S39" s="13"/>
      <c r="T39" s="13"/>
      <c r="U39" s="13">
        <v>1</v>
      </c>
      <c r="V39" s="13">
        <v>1</v>
      </c>
      <c r="W39" s="13">
        <v>1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 t="s">
        <v>17</v>
      </c>
      <c r="AJ39" s="13"/>
      <c r="AK39" s="13"/>
      <c r="AL39" s="13"/>
      <c r="AM39" s="13"/>
      <c r="AN39" s="13"/>
      <c r="AO39" s="13"/>
      <c r="AP39" s="13"/>
      <c r="AQ39" s="13"/>
      <c r="AR39" s="13">
        <v>1</v>
      </c>
      <c r="AS39" s="13">
        <v>1</v>
      </c>
      <c r="AT39" s="13"/>
      <c r="AU39" s="13"/>
      <c r="AV39" s="13" t="s">
        <v>17</v>
      </c>
      <c r="AW39" s="13"/>
      <c r="AX39" s="13">
        <v>1</v>
      </c>
      <c r="AY39" s="13">
        <v>1</v>
      </c>
      <c r="AZ39" s="13">
        <v>2</v>
      </c>
      <c r="BA39" s="13">
        <v>2</v>
      </c>
      <c r="BB39" s="13">
        <v>2</v>
      </c>
      <c r="BC39" s="13"/>
      <c r="BD39" s="13"/>
      <c r="BE39" s="13"/>
      <c r="BF39" s="27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36">
        <v>1.1</v>
      </c>
      <c r="BT39" s="36">
        <v>1.1</v>
      </c>
      <c r="BU39" s="36">
        <v>1.1</v>
      </c>
      <c r="BV39" s="28"/>
      <c r="BW39" s="28"/>
      <c r="BX39" s="36">
        <v>1.1</v>
      </c>
      <c r="BY39" s="36">
        <v>1.1</v>
      </c>
      <c r="BZ39" s="28" t="s">
        <v>148</v>
      </c>
      <c r="CA39" s="28"/>
      <c r="CB39" s="28"/>
      <c r="CC39" s="28"/>
      <c r="CD39" s="36">
        <v>1.1</v>
      </c>
      <c r="CE39" s="28"/>
      <c r="CF39" s="28"/>
      <c r="CG39" s="28"/>
      <c r="CH39" s="28"/>
      <c r="CI39" s="28"/>
      <c r="CJ39" s="28"/>
      <c r="CK39" s="36">
        <v>1</v>
      </c>
      <c r="CL39" s="36">
        <v>1</v>
      </c>
      <c r="CM39" s="36">
        <v>2</v>
      </c>
      <c r="CN39" s="36">
        <v>2</v>
      </c>
      <c r="CO39" s="28"/>
      <c r="CP39" s="28"/>
      <c r="CQ39" s="28"/>
      <c r="CR39" s="29"/>
      <c r="CS39" s="28"/>
      <c r="CT39" s="28"/>
      <c r="CU39" s="28"/>
      <c r="CV39" s="29"/>
      <c r="CW39" s="48">
        <f t="shared" si="0"/>
        <v>77</v>
      </c>
      <c r="CX39" s="9">
        <f t="shared" si="1"/>
        <v>72</v>
      </c>
      <c r="CY39" s="9">
        <f t="shared" si="2"/>
        <v>0</v>
      </c>
      <c r="CZ39" s="9">
        <f t="shared" si="3"/>
        <v>15</v>
      </c>
      <c r="DA39" s="9">
        <f t="shared" si="4"/>
        <v>9</v>
      </c>
      <c r="DB39" s="9">
        <f t="shared" si="5"/>
        <v>6</v>
      </c>
      <c r="DC39" s="9">
        <f t="shared" si="6"/>
        <v>5</v>
      </c>
      <c r="DD39" s="9">
        <f t="shared" si="7"/>
        <v>0</v>
      </c>
      <c r="DE39" s="9">
        <f t="shared" si="8"/>
        <v>20</v>
      </c>
      <c r="DF39" s="9">
        <f t="shared" si="9"/>
        <v>0</v>
      </c>
      <c r="DG39" s="9">
        <f t="shared" si="10"/>
        <v>0</v>
      </c>
      <c r="DH39" s="9">
        <f t="shared" si="11"/>
        <v>5</v>
      </c>
      <c r="DI39" s="9">
        <f t="shared" si="12"/>
        <v>25</v>
      </c>
      <c r="DJ39" s="14">
        <f t="shared" si="13"/>
        <v>0.06493506493506493</v>
      </c>
    </row>
    <row r="40" spans="1:114" ht="12.75">
      <c r="A40" s="11" t="s">
        <v>129</v>
      </c>
      <c r="B40" s="11" t="s">
        <v>27</v>
      </c>
      <c r="C40" s="11" t="s">
        <v>50</v>
      </c>
      <c r="D40" s="12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>
        <v>1</v>
      </c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>
        <v>1</v>
      </c>
      <c r="AG40" s="13">
        <v>1</v>
      </c>
      <c r="AH40" s="13">
        <v>1</v>
      </c>
      <c r="AI40" s="13">
        <v>1</v>
      </c>
      <c r="AJ40" s="13"/>
      <c r="AK40" s="13"/>
      <c r="AL40" s="13"/>
      <c r="AM40" s="13"/>
      <c r="AN40" s="13"/>
      <c r="AO40" s="13"/>
      <c r="AP40" s="13"/>
      <c r="AQ40" s="13" t="s">
        <v>17</v>
      </c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>
        <v>1</v>
      </c>
      <c r="BC40" s="13"/>
      <c r="BD40" s="13"/>
      <c r="BE40" s="13"/>
      <c r="BF40" s="27"/>
      <c r="BG40" s="28"/>
      <c r="BH40" s="28" t="s">
        <v>17</v>
      </c>
      <c r="BI40" s="28"/>
      <c r="BJ40" s="28"/>
      <c r="BK40" s="28"/>
      <c r="BL40" s="36">
        <v>3</v>
      </c>
      <c r="BM40" s="36">
        <v>3</v>
      </c>
      <c r="BN40" s="36">
        <v>3</v>
      </c>
      <c r="BO40" s="28"/>
      <c r="BP40" s="28"/>
      <c r="BQ40" s="28"/>
      <c r="BR40" s="28"/>
      <c r="BS40" s="36" t="s">
        <v>148</v>
      </c>
      <c r="BT40" s="28"/>
      <c r="BU40" s="28" t="s">
        <v>17</v>
      </c>
      <c r="BV40" s="28"/>
      <c r="BW40" s="36">
        <v>1.1</v>
      </c>
      <c r="BX40" s="28"/>
      <c r="BY40" s="28"/>
      <c r="BZ40" s="28"/>
      <c r="CA40" s="28"/>
      <c r="CB40" s="28"/>
      <c r="CC40" s="28"/>
      <c r="CD40" s="36">
        <v>1.1</v>
      </c>
      <c r="CE40" s="28"/>
      <c r="CF40" s="28"/>
      <c r="CG40" s="36">
        <v>1.1</v>
      </c>
      <c r="CH40" s="28"/>
      <c r="CI40" s="28"/>
      <c r="CJ40" s="28"/>
      <c r="CK40" s="28"/>
      <c r="CL40" s="36">
        <v>1.1</v>
      </c>
      <c r="CM40" s="28"/>
      <c r="CN40" s="28"/>
      <c r="CO40" s="28"/>
      <c r="CP40" s="28"/>
      <c r="CQ40" s="28"/>
      <c r="CR40" s="29"/>
      <c r="CS40" s="28"/>
      <c r="CT40" s="28"/>
      <c r="CU40" s="28"/>
      <c r="CV40" s="29" t="s">
        <v>17</v>
      </c>
      <c r="CW40" s="48">
        <f t="shared" si="0"/>
        <v>84</v>
      </c>
      <c r="CX40" s="9">
        <f t="shared" si="1"/>
        <v>79</v>
      </c>
      <c r="CY40" s="9">
        <f t="shared" si="2"/>
        <v>0</v>
      </c>
      <c r="CZ40" s="9">
        <f t="shared" si="3"/>
        <v>10</v>
      </c>
      <c r="DA40" s="9">
        <f t="shared" si="4"/>
        <v>6</v>
      </c>
      <c r="DB40" s="9">
        <f t="shared" si="5"/>
        <v>4</v>
      </c>
      <c r="DC40" s="9">
        <f t="shared" si="6"/>
        <v>0</v>
      </c>
      <c r="DD40" s="9">
        <f t="shared" si="7"/>
        <v>3</v>
      </c>
      <c r="DE40" s="9">
        <f t="shared" si="8"/>
        <v>13</v>
      </c>
      <c r="DF40" s="9">
        <f t="shared" si="9"/>
        <v>0</v>
      </c>
      <c r="DG40" s="9">
        <f t="shared" si="10"/>
        <v>0</v>
      </c>
      <c r="DH40" s="9">
        <f t="shared" si="11"/>
        <v>5</v>
      </c>
      <c r="DI40" s="9">
        <f t="shared" si="12"/>
        <v>18</v>
      </c>
      <c r="DJ40" s="14">
        <f t="shared" si="13"/>
        <v>0.05952380952380952</v>
      </c>
    </row>
    <row r="41" spans="1:114" ht="12.75">
      <c r="A41" s="11" t="s">
        <v>41</v>
      </c>
      <c r="B41" s="11" t="s">
        <v>15</v>
      </c>
      <c r="C41" s="11" t="s">
        <v>42</v>
      </c>
      <c r="D41" s="12" t="s">
        <v>13</v>
      </c>
      <c r="E41" s="13" t="s">
        <v>13</v>
      </c>
      <c r="F41" s="13" t="s">
        <v>13</v>
      </c>
      <c r="G41" s="13" t="s">
        <v>13</v>
      </c>
      <c r="H41" s="13" t="s">
        <v>13</v>
      </c>
      <c r="I41" s="13" t="s">
        <v>13</v>
      </c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 t="s">
        <v>17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>
        <v>1</v>
      </c>
      <c r="AJ41" s="13"/>
      <c r="AK41" s="13"/>
      <c r="AL41" s="13"/>
      <c r="AM41" s="13"/>
      <c r="AN41" s="13"/>
      <c r="AO41" s="13"/>
      <c r="AP41" s="13"/>
      <c r="AQ41" s="13">
        <v>1</v>
      </c>
      <c r="AR41" s="13">
        <v>3</v>
      </c>
      <c r="AS41" s="13">
        <v>3</v>
      </c>
      <c r="AT41" s="13"/>
      <c r="AU41" s="13"/>
      <c r="AV41" s="13" t="s">
        <v>17</v>
      </c>
      <c r="AW41" s="13"/>
      <c r="AX41" s="13"/>
      <c r="AY41" s="13">
        <v>3</v>
      </c>
      <c r="AZ41" s="13"/>
      <c r="BA41" s="13"/>
      <c r="BB41" s="13"/>
      <c r="BC41" s="13"/>
      <c r="BD41" s="13"/>
      <c r="BE41" s="13"/>
      <c r="BF41" s="27"/>
      <c r="BG41" s="28"/>
      <c r="BH41" s="28"/>
      <c r="BI41" s="28"/>
      <c r="BJ41" s="28"/>
      <c r="BK41" s="28"/>
      <c r="BL41" s="28"/>
      <c r="BM41" s="28"/>
      <c r="BN41" s="28" t="s">
        <v>17</v>
      </c>
      <c r="BO41" s="28"/>
      <c r="BP41" s="28"/>
      <c r="BQ41" s="28"/>
      <c r="BR41" s="28"/>
      <c r="BS41" s="28"/>
      <c r="BT41" s="28"/>
      <c r="BU41" s="28" t="s">
        <v>17</v>
      </c>
      <c r="BV41" s="28"/>
      <c r="BW41" s="28"/>
      <c r="BX41" s="28"/>
      <c r="BY41" s="28"/>
      <c r="BZ41" s="28"/>
      <c r="CA41" s="28"/>
      <c r="CB41" s="28" t="s">
        <v>17</v>
      </c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9"/>
      <c r="CS41" s="28"/>
      <c r="CT41" s="28"/>
      <c r="CU41" s="28"/>
      <c r="CV41" s="29"/>
      <c r="CW41" s="48">
        <f t="shared" si="0"/>
        <v>86</v>
      </c>
      <c r="CX41" s="9">
        <f t="shared" si="1"/>
        <v>81</v>
      </c>
      <c r="CY41" s="9">
        <f t="shared" si="2"/>
        <v>0</v>
      </c>
      <c r="CZ41" s="9">
        <f t="shared" si="3"/>
        <v>2</v>
      </c>
      <c r="DA41" s="9">
        <f t="shared" si="4"/>
        <v>2</v>
      </c>
      <c r="DB41" s="9">
        <f t="shared" si="5"/>
        <v>0</v>
      </c>
      <c r="DC41" s="9">
        <f t="shared" si="6"/>
        <v>0</v>
      </c>
      <c r="DD41" s="9">
        <f t="shared" si="7"/>
        <v>3</v>
      </c>
      <c r="DE41" s="9">
        <f t="shared" si="8"/>
        <v>5</v>
      </c>
      <c r="DF41" s="9">
        <f t="shared" si="9"/>
        <v>6</v>
      </c>
      <c r="DG41" s="9">
        <f t="shared" si="10"/>
        <v>0</v>
      </c>
      <c r="DH41" s="9">
        <f t="shared" si="11"/>
        <v>5</v>
      </c>
      <c r="DI41" s="9">
        <f t="shared" si="12"/>
        <v>10</v>
      </c>
      <c r="DJ41" s="14">
        <f t="shared" si="13"/>
        <v>0.05813953488372093</v>
      </c>
    </row>
    <row r="42" spans="1:114" ht="12.75">
      <c r="A42" s="11" t="s">
        <v>33</v>
      </c>
      <c r="B42" s="11" t="s">
        <v>8</v>
      </c>
      <c r="C42" s="11" t="s">
        <v>34</v>
      </c>
      <c r="D42" s="12"/>
      <c r="E42" s="13"/>
      <c r="F42" s="13"/>
      <c r="G42" s="13"/>
      <c r="H42" s="13"/>
      <c r="I42" s="13"/>
      <c r="J42" s="13">
        <v>2</v>
      </c>
      <c r="K42" s="13" t="s">
        <v>17</v>
      </c>
      <c r="L42" s="13" t="s">
        <v>17</v>
      </c>
      <c r="M42" s="13" t="s">
        <v>17</v>
      </c>
      <c r="N42" s="13" t="s">
        <v>17</v>
      </c>
      <c r="O42" s="13" t="s">
        <v>17</v>
      </c>
      <c r="P42" s="13"/>
      <c r="Q42" s="13"/>
      <c r="R42" s="13"/>
      <c r="S42" s="13"/>
      <c r="T42" s="13"/>
      <c r="U42" s="13"/>
      <c r="V42" s="13"/>
      <c r="W42" s="13">
        <v>2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27"/>
      <c r="BG42" s="28"/>
      <c r="BH42" s="28"/>
      <c r="BI42" s="28"/>
      <c r="BJ42" s="28"/>
      <c r="BK42" s="28"/>
      <c r="BL42" s="28"/>
      <c r="BM42" s="28" t="s">
        <v>147</v>
      </c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9"/>
      <c r="CS42" s="28"/>
      <c r="CT42" s="28"/>
      <c r="CU42" s="28"/>
      <c r="CV42" s="29"/>
      <c r="CW42" s="48">
        <f t="shared" si="0"/>
        <v>94</v>
      </c>
      <c r="CX42" s="9">
        <f t="shared" si="1"/>
        <v>89</v>
      </c>
      <c r="CY42" s="9">
        <f t="shared" si="2"/>
        <v>0</v>
      </c>
      <c r="CZ42" s="9">
        <f t="shared" si="3"/>
        <v>0</v>
      </c>
      <c r="DA42" s="9">
        <f t="shared" si="4"/>
        <v>0</v>
      </c>
      <c r="DB42" s="9">
        <f t="shared" si="5"/>
        <v>0</v>
      </c>
      <c r="DC42" s="9">
        <f t="shared" si="6"/>
        <v>2</v>
      </c>
      <c r="DD42" s="9">
        <f t="shared" si="7"/>
        <v>0</v>
      </c>
      <c r="DE42" s="9">
        <f t="shared" si="8"/>
        <v>2</v>
      </c>
      <c r="DF42" s="9">
        <f t="shared" si="9"/>
        <v>0</v>
      </c>
      <c r="DG42" s="9">
        <f t="shared" si="10"/>
        <v>0</v>
      </c>
      <c r="DH42" s="9">
        <f t="shared" si="11"/>
        <v>5</v>
      </c>
      <c r="DI42" s="9">
        <f t="shared" si="12"/>
        <v>7</v>
      </c>
      <c r="DJ42" s="14">
        <f t="shared" si="13"/>
        <v>0.05319148936170213</v>
      </c>
    </row>
    <row r="43" spans="1:114" ht="12.75">
      <c r="A43" s="11" t="s">
        <v>26</v>
      </c>
      <c r="B43" s="11" t="s">
        <v>27</v>
      </c>
      <c r="C43" s="11" t="s">
        <v>28</v>
      </c>
      <c r="D43" s="12" t="s">
        <v>13</v>
      </c>
      <c r="E43" s="13" t="s">
        <v>13</v>
      </c>
      <c r="F43" s="13" t="s">
        <v>13</v>
      </c>
      <c r="G43" s="13" t="s">
        <v>13</v>
      </c>
      <c r="H43" s="13" t="s">
        <v>13</v>
      </c>
      <c r="I43" s="13" t="s">
        <v>13</v>
      </c>
      <c r="J43" s="13" t="s">
        <v>13</v>
      </c>
      <c r="K43" s="13" t="s">
        <v>13</v>
      </c>
      <c r="L43" s="13" t="s">
        <v>13</v>
      </c>
      <c r="M43" s="13" t="s">
        <v>13</v>
      </c>
      <c r="N43" s="13" t="s">
        <v>13</v>
      </c>
      <c r="O43" s="13" t="s">
        <v>13</v>
      </c>
      <c r="P43" s="13" t="s">
        <v>13</v>
      </c>
      <c r="Q43" s="13" t="s">
        <v>13</v>
      </c>
      <c r="R43" s="13" t="s">
        <v>13</v>
      </c>
      <c r="S43" s="13" t="s">
        <v>13</v>
      </c>
      <c r="T43" s="13" t="s">
        <v>13</v>
      </c>
      <c r="U43" s="13" t="s">
        <v>13</v>
      </c>
      <c r="V43" s="13" t="s">
        <v>13</v>
      </c>
      <c r="W43" s="13" t="s">
        <v>13</v>
      </c>
      <c r="X43" s="13" t="s">
        <v>13</v>
      </c>
      <c r="Y43" s="13" t="s">
        <v>13</v>
      </c>
      <c r="Z43" s="13" t="s">
        <v>13</v>
      </c>
      <c r="AA43" s="13" t="s">
        <v>13</v>
      </c>
      <c r="AB43" s="13" t="s">
        <v>13</v>
      </c>
      <c r="AC43" s="13" t="s">
        <v>13</v>
      </c>
      <c r="AD43" s="13" t="s">
        <v>13</v>
      </c>
      <c r="AE43" s="13" t="s">
        <v>13</v>
      </c>
      <c r="AF43" s="13" t="s">
        <v>13</v>
      </c>
      <c r="AG43" s="13" t="s">
        <v>13</v>
      </c>
      <c r="AH43" s="13" t="s">
        <v>13</v>
      </c>
      <c r="AI43" s="13"/>
      <c r="AJ43" s="13"/>
      <c r="AK43" s="13"/>
      <c r="AL43" s="13" t="s">
        <v>17</v>
      </c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 t="s">
        <v>17</v>
      </c>
      <c r="AX43" s="13"/>
      <c r="AY43" s="13"/>
      <c r="AZ43" s="13"/>
      <c r="BA43" s="13"/>
      <c r="BB43" s="13"/>
      <c r="BC43" s="13"/>
      <c r="BD43" s="13"/>
      <c r="BE43" s="13"/>
      <c r="BF43" s="27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42" t="s">
        <v>13</v>
      </c>
      <c r="BV43" s="42" t="s">
        <v>13</v>
      </c>
      <c r="BW43" s="42" t="s">
        <v>13</v>
      </c>
      <c r="BX43" s="42" t="s">
        <v>13</v>
      </c>
      <c r="BY43" s="42" t="s">
        <v>13</v>
      </c>
      <c r="BZ43" s="42" t="s">
        <v>13</v>
      </c>
      <c r="CA43" s="42" t="s">
        <v>13</v>
      </c>
      <c r="CB43" s="42" t="s">
        <v>13</v>
      </c>
      <c r="CC43" s="42" t="s">
        <v>13</v>
      </c>
      <c r="CD43" s="42" t="s">
        <v>13</v>
      </c>
      <c r="CE43" s="42" t="s">
        <v>13</v>
      </c>
      <c r="CF43" s="42" t="s">
        <v>13</v>
      </c>
      <c r="CG43" s="42" t="s">
        <v>13</v>
      </c>
      <c r="CH43" s="42" t="s">
        <v>13</v>
      </c>
      <c r="CI43" s="42" t="s">
        <v>13</v>
      </c>
      <c r="CJ43" s="42" t="s">
        <v>13</v>
      </c>
      <c r="CK43" s="42" t="s">
        <v>13</v>
      </c>
      <c r="CL43" s="42" t="s">
        <v>13</v>
      </c>
      <c r="CM43" s="42" t="s">
        <v>13</v>
      </c>
      <c r="CN43" s="42" t="s">
        <v>13</v>
      </c>
      <c r="CO43" s="42" t="s">
        <v>13</v>
      </c>
      <c r="CP43" s="54" t="s">
        <v>13</v>
      </c>
      <c r="CQ43" s="42" t="s">
        <v>13</v>
      </c>
      <c r="CR43" s="43" t="s">
        <v>13</v>
      </c>
      <c r="CS43" s="42" t="s">
        <v>13</v>
      </c>
      <c r="CT43" s="42" t="s">
        <v>13</v>
      </c>
      <c r="CU43" s="42" t="s">
        <v>13</v>
      </c>
      <c r="CV43" s="43" t="s">
        <v>13</v>
      </c>
      <c r="CW43" s="48">
        <f t="shared" si="0"/>
        <v>38</v>
      </c>
      <c r="CX43" s="9">
        <f t="shared" si="1"/>
        <v>36</v>
      </c>
      <c r="CY43" s="9">
        <f t="shared" si="2"/>
        <v>0</v>
      </c>
      <c r="CZ43" s="9">
        <f t="shared" si="3"/>
        <v>0</v>
      </c>
      <c r="DA43" s="9">
        <f t="shared" si="4"/>
        <v>0</v>
      </c>
      <c r="DB43" s="9">
        <f t="shared" si="5"/>
        <v>0</v>
      </c>
      <c r="DC43" s="9">
        <f t="shared" si="6"/>
        <v>0</v>
      </c>
      <c r="DD43" s="9">
        <f t="shared" si="7"/>
        <v>0</v>
      </c>
      <c r="DE43" s="9">
        <f t="shared" si="8"/>
        <v>0</v>
      </c>
      <c r="DF43" s="9">
        <f t="shared" si="9"/>
        <v>59</v>
      </c>
      <c r="DG43" s="9">
        <f t="shared" si="10"/>
        <v>0</v>
      </c>
      <c r="DH43" s="9">
        <f t="shared" si="11"/>
        <v>2</v>
      </c>
      <c r="DI43" s="9">
        <f t="shared" si="12"/>
        <v>2</v>
      </c>
      <c r="DJ43" s="14">
        <f t="shared" si="13"/>
        <v>0.05263157894736842</v>
      </c>
    </row>
    <row r="44" spans="1:114" ht="12.75">
      <c r="A44" s="11" t="s">
        <v>63</v>
      </c>
      <c r="B44" s="11" t="s">
        <v>27</v>
      </c>
      <c r="C44" s="11" t="s">
        <v>23</v>
      </c>
      <c r="D44" s="12"/>
      <c r="E44" s="13" t="s">
        <v>17</v>
      </c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 t="s">
        <v>17</v>
      </c>
      <c r="T44" s="13" t="s">
        <v>17</v>
      </c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>
        <v>2</v>
      </c>
      <c r="AK44" s="13">
        <v>2</v>
      </c>
      <c r="AL44" s="13"/>
      <c r="AM44" s="13"/>
      <c r="AN44" s="13"/>
      <c r="AO44" s="13"/>
      <c r="AP44" s="13"/>
      <c r="AQ44" s="13">
        <v>3</v>
      </c>
      <c r="AR44" s="13">
        <v>2</v>
      </c>
      <c r="AS44" s="13">
        <v>2</v>
      </c>
      <c r="AT44" s="13"/>
      <c r="AU44" s="13"/>
      <c r="AV44" s="13"/>
      <c r="AW44" s="13"/>
      <c r="AX44" s="13">
        <v>2</v>
      </c>
      <c r="AY44" s="13">
        <v>2</v>
      </c>
      <c r="AZ44" s="13"/>
      <c r="BA44" s="13"/>
      <c r="BB44" s="13"/>
      <c r="BC44" s="13"/>
      <c r="BD44" s="13"/>
      <c r="BE44" s="13"/>
      <c r="BF44" s="35">
        <v>3</v>
      </c>
      <c r="BG44" s="28"/>
      <c r="BH44" s="28"/>
      <c r="BI44" s="36">
        <v>3</v>
      </c>
      <c r="BJ44" s="28"/>
      <c r="BK44" s="28"/>
      <c r="BL44" s="36">
        <v>3</v>
      </c>
      <c r="BM44" s="28"/>
      <c r="BN44" s="36">
        <v>3</v>
      </c>
      <c r="BO44" s="28"/>
      <c r="BP44" s="28"/>
      <c r="BQ44" s="28"/>
      <c r="BR44" s="28">
        <v>3</v>
      </c>
      <c r="BS44" s="28">
        <v>3</v>
      </c>
      <c r="BT44" s="36">
        <v>3</v>
      </c>
      <c r="BU44" s="36">
        <v>3</v>
      </c>
      <c r="BV44" s="28"/>
      <c r="BW44" s="28" t="s">
        <v>17</v>
      </c>
      <c r="BX44" s="36">
        <v>3</v>
      </c>
      <c r="BY44" s="36">
        <v>3</v>
      </c>
      <c r="BZ44" s="36">
        <v>3</v>
      </c>
      <c r="CA44" s="36">
        <v>3</v>
      </c>
      <c r="CB44" s="36">
        <v>3</v>
      </c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9"/>
      <c r="CS44" s="28"/>
      <c r="CT44" s="28"/>
      <c r="CU44" s="28"/>
      <c r="CV44" s="29"/>
      <c r="CW44" s="48">
        <f t="shared" si="0"/>
        <v>77</v>
      </c>
      <c r="CX44" s="9">
        <f t="shared" si="1"/>
        <v>73</v>
      </c>
      <c r="CY44" s="9">
        <f t="shared" si="2"/>
        <v>0</v>
      </c>
      <c r="CZ44" s="9">
        <f t="shared" si="3"/>
        <v>0</v>
      </c>
      <c r="DA44" s="9">
        <f t="shared" si="4"/>
        <v>0</v>
      </c>
      <c r="DB44" s="9">
        <f t="shared" si="5"/>
        <v>0</v>
      </c>
      <c r="DC44" s="9">
        <f t="shared" si="6"/>
        <v>6</v>
      </c>
      <c r="DD44" s="9">
        <f t="shared" si="7"/>
        <v>14</v>
      </c>
      <c r="DE44" s="9">
        <f t="shared" si="8"/>
        <v>20</v>
      </c>
      <c r="DF44" s="9">
        <f t="shared" si="9"/>
        <v>0</v>
      </c>
      <c r="DG44" s="9">
        <f t="shared" si="10"/>
        <v>0</v>
      </c>
      <c r="DH44" s="9">
        <f t="shared" si="11"/>
        <v>4</v>
      </c>
      <c r="DI44" s="9">
        <f t="shared" si="12"/>
        <v>24</v>
      </c>
      <c r="DJ44" s="14">
        <f t="shared" si="13"/>
        <v>0.05194805194805195</v>
      </c>
    </row>
    <row r="45" spans="1:114" ht="12.75">
      <c r="A45" s="11" t="s">
        <v>99</v>
      </c>
      <c r="B45" s="11" t="s">
        <v>100</v>
      </c>
      <c r="C45" s="11" t="s">
        <v>77</v>
      </c>
      <c r="D45" s="12"/>
      <c r="E45" s="13"/>
      <c r="F45" s="13"/>
      <c r="G45" s="13"/>
      <c r="H45" s="13" t="s">
        <v>17</v>
      </c>
      <c r="I45" s="13"/>
      <c r="J45" s="13">
        <v>1</v>
      </c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>
        <v>1</v>
      </c>
      <c r="X45" s="13"/>
      <c r="Y45" s="13"/>
      <c r="Z45" s="13">
        <v>1</v>
      </c>
      <c r="AA45" s="13"/>
      <c r="AB45" s="13"/>
      <c r="AC45" s="13">
        <v>1</v>
      </c>
      <c r="AD45" s="13"/>
      <c r="AE45" s="13"/>
      <c r="AF45" s="13">
        <v>1</v>
      </c>
      <c r="AG45" s="13"/>
      <c r="AH45" s="13"/>
      <c r="AI45" s="13">
        <v>1</v>
      </c>
      <c r="AJ45" s="13">
        <v>1</v>
      </c>
      <c r="AK45" s="13"/>
      <c r="AL45" s="13"/>
      <c r="AM45" s="13">
        <v>1</v>
      </c>
      <c r="AN45" s="13">
        <v>1</v>
      </c>
      <c r="AO45" s="13"/>
      <c r="AP45" s="13"/>
      <c r="AQ45" s="13"/>
      <c r="AR45" s="13"/>
      <c r="AS45" s="13">
        <v>1</v>
      </c>
      <c r="AT45" s="13">
        <v>3</v>
      </c>
      <c r="AU45" s="13">
        <v>3</v>
      </c>
      <c r="AV45" s="13">
        <v>3</v>
      </c>
      <c r="AW45" s="13"/>
      <c r="AX45" s="13">
        <v>1</v>
      </c>
      <c r="AY45" s="13" t="s">
        <v>17</v>
      </c>
      <c r="AZ45" s="13"/>
      <c r="BA45" s="13"/>
      <c r="BB45" s="13">
        <v>1</v>
      </c>
      <c r="BC45" s="13"/>
      <c r="BD45" s="13"/>
      <c r="BE45" s="13">
        <v>1</v>
      </c>
      <c r="BF45" s="27"/>
      <c r="BG45" s="28"/>
      <c r="BH45" s="28" t="s">
        <v>17</v>
      </c>
      <c r="BI45" s="28"/>
      <c r="BJ45" s="28"/>
      <c r="BK45" s="28"/>
      <c r="BL45" s="28"/>
      <c r="BM45" s="28"/>
      <c r="BN45" s="36">
        <v>1.1</v>
      </c>
      <c r="BO45" s="36">
        <v>1.1</v>
      </c>
      <c r="BP45" s="36">
        <v>1.1</v>
      </c>
      <c r="BQ45" s="28"/>
      <c r="BR45" s="36">
        <v>1.1</v>
      </c>
      <c r="BS45" s="36">
        <v>1.1</v>
      </c>
      <c r="BT45" s="28"/>
      <c r="BU45" s="36">
        <v>1.1</v>
      </c>
      <c r="BV45" s="36">
        <v>3</v>
      </c>
      <c r="BW45" s="36">
        <v>3</v>
      </c>
      <c r="BX45" s="36">
        <v>3</v>
      </c>
      <c r="BY45" s="36">
        <v>3</v>
      </c>
      <c r="BZ45" s="36">
        <v>1.1</v>
      </c>
      <c r="CA45" s="36">
        <v>1.1</v>
      </c>
      <c r="CB45" s="36">
        <v>1.1</v>
      </c>
      <c r="CC45" s="36">
        <v>1.1</v>
      </c>
      <c r="CD45" s="36">
        <v>1.1</v>
      </c>
      <c r="CE45" s="36">
        <v>1.1</v>
      </c>
      <c r="CF45" s="28"/>
      <c r="CG45" s="36">
        <v>1.1</v>
      </c>
      <c r="CH45" s="28"/>
      <c r="CI45" s="28"/>
      <c r="CJ45" s="36">
        <v>1.1</v>
      </c>
      <c r="CK45" s="36">
        <v>1.1</v>
      </c>
      <c r="CL45" s="28"/>
      <c r="CM45" s="28"/>
      <c r="CN45" s="28"/>
      <c r="CO45" s="28"/>
      <c r="CP45" s="28"/>
      <c r="CQ45" s="28"/>
      <c r="CR45" s="29"/>
      <c r="CS45" s="28"/>
      <c r="CT45" s="36">
        <v>3</v>
      </c>
      <c r="CU45" s="36">
        <v>3</v>
      </c>
      <c r="CV45" s="38">
        <v>3</v>
      </c>
      <c r="CW45" s="48">
        <f t="shared" si="0"/>
        <v>59</v>
      </c>
      <c r="CX45" s="9">
        <f t="shared" si="1"/>
        <v>56</v>
      </c>
      <c r="CY45" s="9">
        <f t="shared" si="2"/>
        <v>0</v>
      </c>
      <c r="CZ45" s="9">
        <f t="shared" si="3"/>
        <v>28</v>
      </c>
      <c r="DA45" s="9">
        <f t="shared" si="4"/>
        <v>13</v>
      </c>
      <c r="DB45" s="9">
        <f t="shared" si="5"/>
        <v>15</v>
      </c>
      <c r="DC45" s="9">
        <f t="shared" si="6"/>
        <v>0</v>
      </c>
      <c r="DD45" s="9">
        <f t="shared" si="7"/>
        <v>10</v>
      </c>
      <c r="DE45" s="9">
        <f t="shared" si="8"/>
        <v>38</v>
      </c>
      <c r="DF45" s="9">
        <f t="shared" si="9"/>
        <v>0</v>
      </c>
      <c r="DG45" s="9">
        <f t="shared" si="10"/>
        <v>0</v>
      </c>
      <c r="DH45" s="9">
        <f t="shared" si="11"/>
        <v>3</v>
      </c>
      <c r="DI45" s="9">
        <f t="shared" si="12"/>
        <v>41</v>
      </c>
      <c r="DJ45" s="14">
        <f t="shared" si="13"/>
        <v>0.05084745762711865</v>
      </c>
    </row>
    <row r="46" spans="1:114" ht="12.75">
      <c r="A46" s="11" t="s">
        <v>59</v>
      </c>
      <c r="B46" s="11" t="s">
        <v>15</v>
      </c>
      <c r="C46" s="11" t="s">
        <v>60</v>
      </c>
      <c r="D46" s="12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>
        <v>1</v>
      </c>
      <c r="T46" s="13">
        <v>1</v>
      </c>
      <c r="U46" s="13"/>
      <c r="V46" s="13"/>
      <c r="W46" s="13"/>
      <c r="X46" s="13"/>
      <c r="Y46" s="13"/>
      <c r="Z46" s="13"/>
      <c r="AA46" s="13"/>
      <c r="AB46" s="13"/>
      <c r="AC46" s="13"/>
      <c r="AD46" s="13">
        <v>1</v>
      </c>
      <c r="AE46" s="13"/>
      <c r="AF46" s="13"/>
      <c r="AG46" s="13" t="s">
        <v>17</v>
      </c>
      <c r="AH46" s="13" t="s">
        <v>17</v>
      </c>
      <c r="AI46" s="13" t="s">
        <v>17</v>
      </c>
      <c r="AJ46" s="13"/>
      <c r="AK46" s="13"/>
      <c r="AL46" s="13"/>
      <c r="AM46" s="13"/>
      <c r="AN46" s="13"/>
      <c r="AO46" s="13">
        <v>1</v>
      </c>
      <c r="AP46" s="13">
        <v>1</v>
      </c>
      <c r="AQ46" s="13">
        <v>1</v>
      </c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27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 t="s">
        <v>17</v>
      </c>
      <c r="BW46" s="28"/>
      <c r="BX46" s="28"/>
      <c r="BY46" s="28"/>
      <c r="BZ46" s="28"/>
      <c r="CA46" s="36">
        <v>3</v>
      </c>
      <c r="CB46" s="36">
        <v>3</v>
      </c>
      <c r="CC46" s="36">
        <v>1.1</v>
      </c>
      <c r="CD46" s="28"/>
      <c r="CE46" s="36">
        <v>2</v>
      </c>
      <c r="CF46" s="36">
        <v>2</v>
      </c>
      <c r="CG46" s="36">
        <v>2</v>
      </c>
      <c r="CH46" s="36">
        <v>2</v>
      </c>
      <c r="CI46" s="36">
        <v>2</v>
      </c>
      <c r="CJ46" s="36">
        <v>2</v>
      </c>
      <c r="CK46" s="28"/>
      <c r="CL46" s="28"/>
      <c r="CM46" s="28"/>
      <c r="CN46" s="28"/>
      <c r="CO46" s="28"/>
      <c r="CP46" s="28"/>
      <c r="CQ46" s="28"/>
      <c r="CR46" s="29"/>
      <c r="CS46" s="28"/>
      <c r="CT46" s="28"/>
      <c r="CU46" s="28"/>
      <c r="CV46" s="29"/>
      <c r="CW46" s="48">
        <f aca="true" t="shared" si="14" ref="CW46:CW77">DH46+CX46</f>
        <v>82</v>
      </c>
      <c r="CX46" s="9">
        <f aca="true" t="shared" si="15" ref="CX46:CX77">COUNTIF(D46:CV46,"")</f>
        <v>78</v>
      </c>
      <c r="CY46" s="9">
        <f aca="true" t="shared" si="16" ref="CY46:CY77">COUNTIF(D46:CV46,"LS")</f>
        <v>0</v>
      </c>
      <c r="CZ46" s="9">
        <f aca="true" t="shared" si="17" ref="CZ46:CZ77">DA46+DB46</f>
        <v>7</v>
      </c>
      <c r="DA46" s="9">
        <f aca="true" t="shared" si="18" ref="DA46:DA77">COUNTIF(D46:CV46,1)</f>
        <v>6</v>
      </c>
      <c r="DB46" s="9">
        <f aca="true" t="shared" si="19" ref="DB46:DB77">COUNTIF(D46:CV46,1.1)</f>
        <v>1</v>
      </c>
      <c r="DC46" s="9">
        <f aca="true" t="shared" si="20" ref="DC46:DC77">COUNTIF(D46:CV46,2)</f>
        <v>6</v>
      </c>
      <c r="DD46" s="9">
        <f aca="true" t="shared" si="21" ref="DD46:DD77">COUNTIF(D46:CV46,3)</f>
        <v>2</v>
      </c>
      <c r="DE46" s="9">
        <f aca="true" t="shared" si="22" ref="DE46:DE77">CY46+DA46+DB46+DC46+DD46</f>
        <v>15</v>
      </c>
      <c r="DF46" s="9">
        <f aca="true" t="shared" si="23" ref="DF46:DF77">COUNTIF(D46:CV46,"s")</f>
        <v>0</v>
      </c>
      <c r="DG46" s="9">
        <f aca="true" t="shared" si="24" ref="DG46:DG77">COUNTIF(D46:CV46,"r")</f>
        <v>0</v>
      </c>
      <c r="DH46" s="9">
        <f aca="true" t="shared" si="25" ref="DH46:DH77">COUNTIF(D46:CV46,"f")</f>
        <v>4</v>
      </c>
      <c r="DI46" s="9">
        <f aca="true" t="shared" si="26" ref="DI46:DI77">DE46+DH46</f>
        <v>19</v>
      </c>
      <c r="DJ46" s="14">
        <f aca="true" t="shared" si="27" ref="DJ46:DJ77">(DH46/CW46)</f>
        <v>0.04878048780487805</v>
      </c>
    </row>
    <row r="47" spans="1:114" ht="12.75">
      <c r="A47" s="11" t="s">
        <v>31</v>
      </c>
      <c r="B47" s="11" t="s">
        <v>15</v>
      </c>
      <c r="C47" s="11" t="s">
        <v>32</v>
      </c>
      <c r="D47" s="12"/>
      <c r="E47" s="13"/>
      <c r="F47" s="13"/>
      <c r="G47" s="13"/>
      <c r="H47" s="13"/>
      <c r="I47" s="13"/>
      <c r="J47" s="13"/>
      <c r="K47" s="13"/>
      <c r="L47" s="13"/>
      <c r="M47" s="13">
        <v>2</v>
      </c>
      <c r="N47" s="13">
        <v>2</v>
      </c>
      <c r="O47" s="13"/>
      <c r="P47" s="13"/>
      <c r="Q47" s="13"/>
      <c r="R47" s="13"/>
      <c r="S47" s="13">
        <v>3</v>
      </c>
      <c r="T47" s="13">
        <v>3</v>
      </c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 t="s">
        <v>17</v>
      </c>
      <c r="BB47" s="13"/>
      <c r="BC47" s="13"/>
      <c r="BD47" s="13"/>
      <c r="BE47" s="13"/>
      <c r="BF47" s="27"/>
      <c r="BG47" s="28"/>
      <c r="BH47" s="28" t="s">
        <v>148</v>
      </c>
      <c r="BI47" s="28"/>
      <c r="BJ47" s="28"/>
      <c r="BK47" s="28"/>
      <c r="BL47" s="28"/>
      <c r="BM47" s="28"/>
      <c r="BN47" s="28" t="s">
        <v>17</v>
      </c>
      <c r="BO47" s="28"/>
      <c r="BP47" s="28"/>
      <c r="BQ47" s="28"/>
      <c r="BR47" s="28"/>
      <c r="BS47" s="28"/>
      <c r="BT47" s="28"/>
      <c r="BU47" s="28" t="s">
        <v>17</v>
      </c>
      <c r="BV47" s="28"/>
      <c r="BW47" s="28"/>
      <c r="BX47" s="36">
        <v>1.1</v>
      </c>
      <c r="BY47" s="36">
        <v>1.1</v>
      </c>
      <c r="BZ47" s="28"/>
      <c r="CA47" s="28"/>
      <c r="CB47" s="28"/>
      <c r="CC47" s="28"/>
      <c r="CD47" s="28"/>
      <c r="CE47" s="28"/>
      <c r="CF47" s="28"/>
      <c r="CG47" s="28"/>
      <c r="CH47" s="36">
        <v>1</v>
      </c>
      <c r="CI47" s="36">
        <v>1</v>
      </c>
      <c r="CJ47" s="36">
        <v>1</v>
      </c>
      <c r="CK47" s="36">
        <v>2</v>
      </c>
      <c r="CL47" s="36">
        <v>2</v>
      </c>
      <c r="CM47" s="28"/>
      <c r="CN47" s="28"/>
      <c r="CO47" s="28"/>
      <c r="CP47" s="28"/>
      <c r="CQ47" s="28"/>
      <c r="CR47" s="29"/>
      <c r="CS47" s="28"/>
      <c r="CT47" s="28"/>
      <c r="CU47" s="28"/>
      <c r="CV47" s="29"/>
      <c r="CW47" s="48">
        <f t="shared" si="14"/>
        <v>86</v>
      </c>
      <c r="CX47" s="9">
        <f t="shared" si="15"/>
        <v>82</v>
      </c>
      <c r="CY47" s="9">
        <f t="shared" si="16"/>
        <v>0</v>
      </c>
      <c r="CZ47" s="9">
        <f t="shared" si="17"/>
        <v>5</v>
      </c>
      <c r="DA47" s="9">
        <f t="shared" si="18"/>
        <v>3</v>
      </c>
      <c r="DB47" s="9">
        <f t="shared" si="19"/>
        <v>2</v>
      </c>
      <c r="DC47" s="9">
        <f t="shared" si="20"/>
        <v>4</v>
      </c>
      <c r="DD47" s="9">
        <f t="shared" si="21"/>
        <v>2</v>
      </c>
      <c r="DE47" s="9">
        <f t="shared" si="22"/>
        <v>11</v>
      </c>
      <c r="DF47" s="9">
        <f t="shared" si="23"/>
        <v>0</v>
      </c>
      <c r="DG47" s="9">
        <f t="shared" si="24"/>
        <v>0</v>
      </c>
      <c r="DH47" s="9">
        <f t="shared" si="25"/>
        <v>4</v>
      </c>
      <c r="DI47" s="9">
        <f t="shared" si="26"/>
        <v>15</v>
      </c>
      <c r="DJ47" s="14">
        <f t="shared" si="27"/>
        <v>0.046511627906976744</v>
      </c>
    </row>
    <row r="48" spans="1:114" ht="12.75">
      <c r="A48" s="11" t="s">
        <v>118</v>
      </c>
      <c r="B48" s="11" t="s">
        <v>22</v>
      </c>
      <c r="C48" s="11" t="s">
        <v>58</v>
      </c>
      <c r="D48" s="12"/>
      <c r="E48" s="13"/>
      <c r="F48" s="13"/>
      <c r="G48" s="13">
        <v>1</v>
      </c>
      <c r="H48" s="13" t="s">
        <v>17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>
        <v>1</v>
      </c>
      <c r="T48" s="13">
        <v>1</v>
      </c>
      <c r="U48" s="13"/>
      <c r="V48" s="13"/>
      <c r="W48" s="13">
        <v>1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27"/>
      <c r="BG48" s="28"/>
      <c r="BH48" s="36">
        <v>1.1</v>
      </c>
      <c r="BI48" s="28"/>
      <c r="BJ48" s="28"/>
      <c r="BK48" s="28"/>
      <c r="BL48" s="28"/>
      <c r="BM48" s="28"/>
      <c r="BN48" s="28" t="s">
        <v>17</v>
      </c>
      <c r="BO48" s="28"/>
      <c r="BP48" s="28"/>
      <c r="BQ48" s="28"/>
      <c r="BR48" s="28"/>
      <c r="BS48" s="28" t="s">
        <v>148</v>
      </c>
      <c r="BT48" s="28"/>
      <c r="BU48" s="28" t="s">
        <v>17</v>
      </c>
      <c r="BV48" s="28"/>
      <c r="BW48" s="28"/>
      <c r="BX48" s="28">
        <v>1</v>
      </c>
      <c r="BY48" s="36">
        <v>1</v>
      </c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9"/>
      <c r="CS48" s="28"/>
      <c r="CT48" s="28"/>
      <c r="CU48" s="28"/>
      <c r="CV48" s="29"/>
      <c r="CW48" s="48">
        <f t="shared" si="14"/>
        <v>90</v>
      </c>
      <c r="CX48" s="9">
        <f t="shared" si="15"/>
        <v>86</v>
      </c>
      <c r="CY48" s="9">
        <f t="shared" si="16"/>
        <v>0</v>
      </c>
      <c r="CZ48" s="9">
        <f t="shared" si="17"/>
        <v>7</v>
      </c>
      <c r="DA48" s="9">
        <f t="shared" si="18"/>
        <v>6</v>
      </c>
      <c r="DB48" s="9">
        <f t="shared" si="19"/>
        <v>1</v>
      </c>
      <c r="DC48" s="9">
        <f t="shared" si="20"/>
        <v>0</v>
      </c>
      <c r="DD48" s="9">
        <f t="shared" si="21"/>
        <v>0</v>
      </c>
      <c r="DE48" s="9">
        <f t="shared" si="22"/>
        <v>7</v>
      </c>
      <c r="DF48" s="9">
        <f t="shared" si="23"/>
        <v>0</v>
      </c>
      <c r="DG48" s="9">
        <f t="shared" si="24"/>
        <v>0</v>
      </c>
      <c r="DH48" s="9">
        <f t="shared" si="25"/>
        <v>4</v>
      </c>
      <c r="DI48" s="9">
        <f t="shared" si="26"/>
        <v>11</v>
      </c>
      <c r="DJ48" s="14">
        <f t="shared" si="27"/>
        <v>0.044444444444444446</v>
      </c>
    </row>
    <row r="49" spans="1:114" ht="12.75">
      <c r="A49" s="11" t="s">
        <v>113</v>
      </c>
      <c r="B49" s="11" t="s">
        <v>44</v>
      </c>
      <c r="C49" s="11" t="s">
        <v>114</v>
      </c>
      <c r="D49" s="12"/>
      <c r="E49" s="13"/>
      <c r="F49" s="13"/>
      <c r="G49" s="13"/>
      <c r="H49" s="13" t="s">
        <v>17</v>
      </c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>
        <v>1</v>
      </c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>
        <v>1</v>
      </c>
      <c r="BF49" s="27"/>
      <c r="BG49" s="28"/>
      <c r="BH49" s="28"/>
      <c r="BI49" s="28"/>
      <c r="BJ49" s="28"/>
      <c r="BK49" s="28"/>
      <c r="BL49" s="28" t="s">
        <v>148</v>
      </c>
      <c r="BM49" s="36">
        <v>1.1</v>
      </c>
      <c r="BN49" s="36">
        <v>1.1</v>
      </c>
      <c r="BO49" s="28"/>
      <c r="BP49" s="28"/>
      <c r="BQ49" s="28"/>
      <c r="BR49" s="28"/>
      <c r="BS49" s="28"/>
      <c r="BT49" s="36">
        <v>1.1</v>
      </c>
      <c r="BU49" s="36">
        <v>1.1</v>
      </c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 t="s">
        <v>17</v>
      </c>
      <c r="CM49" s="28" t="s">
        <v>17</v>
      </c>
      <c r="CN49" s="28"/>
      <c r="CO49" s="28"/>
      <c r="CP49" s="28"/>
      <c r="CQ49" s="28"/>
      <c r="CR49" s="29"/>
      <c r="CS49" s="28"/>
      <c r="CT49" s="28"/>
      <c r="CU49" s="28"/>
      <c r="CV49" s="29"/>
      <c r="CW49" s="48">
        <f t="shared" si="14"/>
        <v>91</v>
      </c>
      <c r="CX49" s="9">
        <f t="shared" si="15"/>
        <v>87</v>
      </c>
      <c r="CY49" s="9">
        <f t="shared" si="16"/>
        <v>0</v>
      </c>
      <c r="CZ49" s="9">
        <f t="shared" si="17"/>
        <v>6</v>
      </c>
      <c r="DA49" s="9">
        <f t="shared" si="18"/>
        <v>2</v>
      </c>
      <c r="DB49" s="9">
        <f t="shared" si="19"/>
        <v>4</v>
      </c>
      <c r="DC49" s="9">
        <f t="shared" si="20"/>
        <v>0</v>
      </c>
      <c r="DD49" s="9">
        <f t="shared" si="21"/>
        <v>0</v>
      </c>
      <c r="DE49" s="9">
        <f t="shared" si="22"/>
        <v>6</v>
      </c>
      <c r="DF49" s="9">
        <f t="shared" si="23"/>
        <v>0</v>
      </c>
      <c r="DG49" s="9">
        <f t="shared" si="24"/>
        <v>0</v>
      </c>
      <c r="DH49" s="9">
        <f t="shared" si="25"/>
        <v>4</v>
      </c>
      <c r="DI49" s="9">
        <f t="shared" si="26"/>
        <v>10</v>
      </c>
      <c r="DJ49" s="14">
        <f t="shared" si="27"/>
        <v>0.04395604395604396</v>
      </c>
    </row>
    <row r="50" spans="1:114" ht="12.75">
      <c r="A50" s="11" t="s">
        <v>102</v>
      </c>
      <c r="B50" s="11" t="s">
        <v>19</v>
      </c>
      <c r="C50" s="11" t="s">
        <v>32</v>
      </c>
      <c r="D50" s="12"/>
      <c r="E50" s="13"/>
      <c r="F50" s="13"/>
      <c r="G50" s="13"/>
      <c r="H50" s="13"/>
      <c r="I50" s="13"/>
      <c r="J50" s="13"/>
      <c r="K50" s="13"/>
      <c r="L50" s="13" t="s">
        <v>17</v>
      </c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>
        <v>1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>
        <v>1</v>
      </c>
      <c r="AP50" s="13">
        <v>1</v>
      </c>
      <c r="AQ50" s="13">
        <v>1</v>
      </c>
      <c r="AR50" s="13"/>
      <c r="AS50" s="13"/>
      <c r="AT50" s="13"/>
      <c r="AU50" s="13"/>
      <c r="AV50" s="13"/>
      <c r="AW50" s="13"/>
      <c r="AX50" s="13"/>
      <c r="AY50" s="13"/>
      <c r="AZ50" s="13"/>
      <c r="BA50" s="13"/>
      <c r="BB50" s="13"/>
      <c r="BC50" s="13"/>
      <c r="BD50" s="13"/>
      <c r="BE50" s="13"/>
      <c r="BF50" s="27"/>
      <c r="BG50" s="28"/>
      <c r="BH50" s="28" t="s">
        <v>17</v>
      </c>
      <c r="BI50" s="28"/>
      <c r="BJ50" s="28"/>
      <c r="BK50" s="28"/>
      <c r="BL50" s="28"/>
      <c r="BM50" s="28"/>
      <c r="BN50" s="28" t="s">
        <v>17</v>
      </c>
      <c r="BO50" s="28" t="s">
        <v>17</v>
      </c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36">
        <v>1</v>
      </c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9"/>
      <c r="CS50" s="28"/>
      <c r="CT50" s="28"/>
      <c r="CU50" s="28"/>
      <c r="CV50" s="29"/>
      <c r="CW50" s="48">
        <f t="shared" si="14"/>
        <v>92</v>
      </c>
      <c r="CX50" s="9">
        <f t="shared" si="15"/>
        <v>88</v>
      </c>
      <c r="CY50" s="9">
        <f t="shared" si="16"/>
        <v>0</v>
      </c>
      <c r="CZ50" s="9">
        <f t="shared" si="17"/>
        <v>5</v>
      </c>
      <c r="DA50" s="9">
        <f t="shared" si="18"/>
        <v>5</v>
      </c>
      <c r="DB50" s="9">
        <f t="shared" si="19"/>
        <v>0</v>
      </c>
      <c r="DC50" s="9">
        <f t="shared" si="20"/>
        <v>0</v>
      </c>
      <c r="DD50" s="9">
        <f t="shared" si="21"/>
        <v>0</v>
      </c>
      <c r="DE50" s="9">
        <f t="shared" si="22"/>
        <v>5</v>
      </c>
      <c r="DF50" s="9">
        <f t="shared" si="23"/>
        <v>0</v>
      </c>
      <c r="DG50" s="9">
        <f t="shared" si="24"/>
        <v>0</v>
      </c>
      <c r="DH50" s="9">
        <f t="shared" si="25"/>
        <v>4</v>
      </c>
      <c r="DI50" s="9">
        <f t="shared" si="26"/>
        <v>9</v>
      </c>
      <c r="DJ50" s="14">
        <f t="shared" si="27"/>
        <v>0.043478260869565216</v>
      </c>
    </row>
    <row r="51" spans="1:114" ht="12.75">
      <c r="A51" s="11" t="s">
        <v>87</v>
      </c>
      <c r="B51" s="11" t="s">
        <v>8</v>
      </c>
      <c r="C51" s="11" t="s">
        <v>60</v>
      </c>
      <c r="D51" s="12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>
        <v>1</v>
      </c>
      <c r="AK51" s="13">
        <v>1</v>
      </c>
      <c r="AL51" s="13"/>
      <c r="AM51" s="13"/>
      <c r="AN51" s="13"/>
      <c r="AO51" s="13"/>
      <c r="AP51" s="13"/>
      <c r="AQ51" s="13"/>
      <c r="AR51" s="13"/>
      <c r="AS51" s="13" t="s">
        <v>17</v>
      </c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27"/>
      <c r="BG51" s="28"/>
      <c r="BH51" s="28" t="s">
        <v>17</v>
      </c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 t="s">
        <v>17</v>
      </c>
      <c r="CD51" s="28" t="s">
        <v>17</v>
      </c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9"/>
      <c r="CS51" s="28"/>
      <c r="CT51" s="28"/>
      <c r="CU51" s="28"/>
      <c r="CV51" s="29"/>
      <c r="CW51" s="48">
        <f t="shared" si="14"/>
        <v>95</v>
      </c>
      <c r="CX51" s="9">
        <f t="shared" si="15"/>
        <v>91</v>
      </c>
      <c r="CY51" s="9">
        <f t="shared" si="16"/>
        <v>0</v>
      </c>
      <c r="CZ51" s="9">
        <f t="shared" si="17"/>
        <v>2</v>
      </c>
      <c r="DA51" s="9">
        <f t="shared" si="18"/>
        <v>2</v>
      </c>
      <c r="DB51" s="9">
        <f t="shared" si="19"/>
        <v>0</v>
      </c>
      <c r="DC51" s="9">
        <f t="shared" si="20"/>
        <v>0</v>
      </c>
      <c r="DD51" s="9">
        <f t="shared" si="21"/>
        <v>0</v>
      </c>
      <c r="DE51" s="9">
        <f t="shared" si="22"/>
        <v>2</v>
      </c>
      <c r="DF51" s="9">
        <f t="shared" si="23"/>
        <v>0</v>
      </c>
      <c r="DG51" s="9">
        <f t="shared" si="24"/>
        <v>0</v>
      </c>
      <c r="DH51" s="9">
        <f t="shared" si="25"/>
        <v>4</v>
      </c>
      <c r="DI51" s="9">
        <f t="shared" si="26"/>
        <v>6</v>
      </c>
      <c r="DJ51" s="14">
        <f t="shared" si="27"/>
        <v>0.042105263157894736</v>
      </c>
    </row>
    <row r="52" spans="1:114" ht="12.75">
      <c r="A52" s="11" t="s">
        <v>105</v>
      </c>
      <c r="B52" s="11" t="s">
        <v>19</v>
      </c>
      <c r="C52" s="11" t="s">
        <v>25</v>
      </c>
      <c r="D52" s="12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>
        <v>1</v>
      </c>
      <c r="V52" s="13">
        <v>1</v>
      </c>
      <c r="W52" s="13">
        <v>1</v>
      </c>
      <c r="X52" s="13"/>
      <c r="Y52" s="13"/>
      <c r="Z52" s="13"/>
      <c r="AA52" s="13"/>
      <c r="AB52" s="13">
        <v>1</v>
      </c>
      <c r="AC52" s="13">
        <v>1</v>
      </c>
      <c r="AD52" s="13"/>
      <c r="AE52" s="13"/>
      <c r="AF52" s="13"/>
      <c r="AG52" s="13"/>
      <c r="AH52" s="13"/>
      <c r="AI52" s="13"/>
      <c r="AJ52" s="13">
        <v>1</v>
      </c>
      <c r="AK52" s="13">
        <v>1</v>
      </c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>
        <v>1</v>
      </c>
      <c r="BC52" s="13"/>
      <c r="BD52" s="13"/>
      <c r="BE52" s="13"/>
      <c r="BF52" s="27"/>
      <c r="BG52" s="28"/>
      <c r="BH52" s="28"/>
      <c r="BI52" s="36">
        <v>1.1</v>
      </c>
      <c r="BJ52" s="36">
        <v>1.1</v>
      </c>
      <c r="BK52" s="36">
        <v>1.1</v>
      </c>
      <c r="BL52" s="36">
        <v>1.1</v>
      </c>
      <c r="BM52" s="36">
        <v>1.1</v>
      </c>
      <c r="BN52" s="36">
        <v>1.1</v>
      </c>
      <c r="BO52" s="28"/>
      <c r="BP52" s="28"/>
      <c r="BQ52" s="28"/>
      <c r="BR52" s="28" t="s">
        <v>17</v>
      </c>
      <c r="BS52" s="28" t="s">
        <v>17</v>
      </c>
      <c r="BT52" s="36">
        <v>1.1</v>
      </c>
      <c r="BU52" s="36">
        <v>1.1</v>
      </c>
      <c r="BV52" s="28"/>
      <c r="BW52" s="28"/>
      <c r="BX52" s="36">
        <v>1.1</v>
      </c>
      <c r="BY52" s="36">
        <v>1.1</v>
      </c>
      <c r="BZ52" s="28"/>
      <c r="CA52" s="28"/>
      <c r="CB52" s="28"/>
      <c r="CC52" s="36">
        <v>1.1</v>
      </c>
      <c r="CD52" s="28"/>
      <c r="CE52" s="28"/>
      <c r="CF52" s="28"/>
      <c r="CG52" s="28"/>
      <c r="CH52" s="28"/>
      <c r="CI52" s="28"/>
      <c r="CJ52" s="28" t="s">
        <v>17</v>
      </c>
      <c r="CK52" s="28"/>
      <c r="CL52" s="28"/>
      <c r="CM52" s="28"/>
      <c r="CN52" s="28"/>
      <c r="CO52" s="28"/>
      <c r="CP52" s="28"/>
      <c r="CQ52" s="28"/>
      <c r="CR52" s="29"/>
      <c r="CS52" s="36">
        <v>1.1</v>
      </c>
      <c r="CT52" s="36">
        <v>1.1</v>
      </c>
      <c r="CU52" s="36">
        <v>1.1</v>
      </c>
      <c r="CV52" s="29">
        <v>1.1</v>
      </c>
      <c r="CW52" s="48">
        <f t="shared" si="14"/>
        <v>74</v>
      </c>
      <c r="CX52" s="9">
        <f t="shared" si="15"/>
        <v>71</v>
      </c>
      <c r="CY52" s="9">
        <f t="shared" si="16"/>
        <v>0</v>
      </c>
      <c r="CZ52" s="9">
        <f t="shared" si="17"/>
        <v>23</v>
      </c>
      <c r="DA52" s="9">
        <f t="shared" si="18"/>
        <v>8</v>
      </c>
      <c r="DB52" s="9">
        <f t="shared" si="19"/>
        <v>15</v>
      </c>
      <c r="DC52" s="9">
        <f t="shared" si="20"/>
        <v>0</v>
      </c>
      <c r="DD52" s="9">
        <f t="shared" si="21"/>
        <v>0</v>
      </c>
      <c r="DE52" s="9">
        <f t="shared" si="22"/>
        <v>23</v>
      </c>
      <c r="DF52" s="9">
        <f t="shared" si="23"/>
        <v>0</v>
      </c>
      <c r="DG52" s="9">
        <f t="shared" si="24"/>
        <v>0</v>
      </c>
      <c r="DH52" s="9">
        <f t="shared" si="25"/>
        <v>3</v>
      </c>
      <c r="DI52" s="9">
        <f t="shared" si="26"/>
        <v>26</v>
      </c>
      <c r="DJ52" s="14">
        <f t="shared" si="27"/>
        <v>0.04054054054054054</v>
      </c>
    </row>
    <row r="53" spans="1:114" ht="12.75">
      <c r="A53" s="11" t="s">
        <v>121</v>
      </c>
      <c r="B53" s="11" t="s">
        <v>15</v>
      </c>
      <c r="C53" s="11" t="s">
        <v>56</v>
      </c>
      <c r="D53" s="12"/>
      <c r="E53" s="13"/>
      <c r="F53" s="13"/>
      <c r="G53" s="13"/>
      <c r="H53" s="13"/>
      <c r="I53" s="13"/>
      <c r="J53" s="13"/>
      <c r="K53" s="13"/>
      <c r="L53" s="13"/>
      <c r="M53" s="13">
        <v>1</v>
      </c>
      <c r="N53" s="13">
        <v>1</v>
      </c>
      <c r="O53" s="13"/>
      <c r="P53" s="13">
        <v>3</v>
      </c>
      <c r="Q53" s="13">
        <v>3</v>
      </c>
      <c r="R53" s="13">
        <v>3</v>
      </c>
      <c r="S53" s="13">
        <v>3</v>
      </c>
      <c r="T53" s="13">
        <v>3</v>
      </c>
      <c r="U53" s="13">
        <v>3</v>
      </c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>
        <v>1</v>
      </c>
      <c r="AG53" s="13">
        <v>1</v>
      </c>
      <c r="AH53" s="13"/>
      <c r="AI53" s="13"/>
      <c r="AJ53" s="13"/>
      <c r="AK53" s="13"/>
      <c r="AL53" s="13">
        <v>3</v>
      </c>
      <c r="AM53" s="13"/>
      <c r="AN53" s="13"/>
      <c r="AO53" s="13"/>
      <c r="AP53" s="13"/>
      <c r="AQ53" s="13"/>
      <c r="AR53" s="13"/>
      <c r="AS53" s="13">
        <v>1</v>
      </c>
      <c r="AT53" s="13"/>
      <c r="AU53" s="13"/>
      <c r="AV53" s="13"/>
      <c r="AW53" s="13">
        <v>1</v>
      </c>
      <c r="AX53" s="13">
        <v>1</v>
      </c>
      <c r="AY53" s="13">
        <v>1</v>
      </c>
      <c r="AZ53" s="13"/>
      <c r="BA53" s="13"/>
      <c r="BB53" s="13">
        <v>1</v>
      </c>
      <c r="BC53" s="13">
        <v>3</v>
      </c>
      <c r="BD53" s="13">
        <v>3</v>
      </c>
      <c r="BE53" s="13">
        <v>3</v>
      </c>
      <c r="BF53" s="27"/>
      <c r="BG53" s="28"/>
      <c r="BH53" s="28"/>
      <c r="BI53" s="36">
        <v>2</v>
      </c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 t="s">
        <v>17</v>
      </c>
      <c r="BV53" s="28"/>
      <c r="BW53" s="28"/>
      <c r="BX53" s="28"/>
      <c r="BY53" s="28"/>
      <c r="BZ53" s="28"/>
      <c r="CA53" s="28"/>
      <c r="CB53" s="28"/>
      <c r="CC53" s="28" t="s">
        <v>17</v>
      </c>
      <c r="CD53" s="28" t="s">
        <v>17</v>
      </c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9"/>
      <c r="CS53" s="36">
        <v>1.1</v>
      </c>
      <c r="CT53" s="28"/>
      <c r="CU53" s="28"/>
      <c r="CV53" s="29"/>
      <c r="CW53" s="48">
        <f t="shared" si="14"/>
        <v>76</v>
      </c>
      <c r="CX53" s="9">
        <f t="shared" si="15"/>
        <v>73</v>
      </c>
      <c r="CY53" s="9">
        <f t="shared" si="16"/>
        <v>0</v>
      </c>
      <c r="CZ53" s="9">
        <f t="shared" si="17"/>
        <v>10</v>
      </c>
      <c r="DA53" s="9">
        <f t="shared" si="18"/>
        <v>9</v>
      </c>
      <c r="DB53" s="9">
        <f t="shared" si="19"/>
        <v>1</v>
      </c>
      <c r="DC53" s="9">
        <f t="shared" si="20"/>
        <v>1</v>
      </c>
      <c r="DD53" s="9">
        <f t="shared" si="21"/>
        <v>10</v>
      </c>
      <c r="DE53" s="9">
        <f t="shared" si="22"/>
        <v>21</v>
      </c>
      <c r="DF53" s="9">
        <f t="shared" si="23"/>
        <v>0</v>
      </c>
      <c r="DG53" s="9">
        <f t="shared" si="24"/>
        <v>0</v>
      </c>
      <c r="DH53" s="9">
        <f t="shared" si="25"/>
        <v>3</v>
      </c>
      <c r="DI53" s="9">
        <f t="shared" si="26"/>
        <v>24</v>
      </c>
      <c r="DJ53" s="14">
        <f t="shared" si="27"/>
        <v>0.039473684210526314</v>
      </c>
    </row>
    <row r="54" spans="1:114" ht="12.75">
      <c r="A54" s="11" t="s">
        <v>120</v>
      </c>
      <c r="B54" s="11" t="s">
        <v>8</v>
      </c>
      <c r="C54" s="11" t="s">
        <v>48</v>
      </c>
      <c r="D54" s="12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>
        <v>1</v>
      </c>
      <c r="Y54" s="13"/>
      <c r="Z54" s="13" t="s">
        <v>17</v>
      </c>
      <c r="AA54" s="13"/>
      <c r="AB54" s="13"/>
      <c r="AC54" s="13"/>
      <c r="AD54" s="13"/>
      <c r="AE54" s="13"/>
      <c r="AF54" s="13"/>
      <c r="AG54" s="13"/>
      <c r="AH54" s="13"/>
      <c r="AI54" s="13">
        <v>1</v>
      </c>
      <c r="AJ54" s="13">
        <v>1</v>
      </c>
      <c r="AK54" s="13" t="s">
        <v>17</v>
      </c>
      <c r="AL54" s="13"/>
      <c r="AM54" s="13"/>
      <c r="AN54" s="13"/>
      <c r="AO54" s="13">
        <v>1</v>
      </c>
      <c r="AP54" s="13">
        <v>1</v>
      </c>
      <c r="AQ54" s="13">
        <v>1</v>
      </c>
      <c r="AR54" s="13">
        <v>2</v>
      </c>
      <c r="AS54" s="13">
        <v>2</v>
      </c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 t="s">
        <v>17</v>
      </c>
      <c r="BF54" s="27"/>
      <c r="BG54" s="28"/>
      <c r="BH54" s="28"/>
      <c r="BI54" s="28"/>
      <c r="BJ54" s="28"/>
      <c r="BK54" s="28"/>
      <c r="BL54" s="36">
        <v>2</v>
      </c>
      <c r="BM54" s="36">
        <v>2</v>
      </c>
      <c r="BN54" s="36">
        <v>2</v>
      </c>
      <c r="BO54" s="28"/>
      <c r="BP54" s="28"/>
      <c r="BQ54" s="28"/>
      <c r="BR54" s="28"/>
      <c r="BS54" s="28"/>
      <c r="BT54" s="36">
        <v>1</v>
      </c>
      <c r="BU54" s="28"/>
      <c r="BV54" s="28"/>
      <c r="BW54" s="28"/>
      <c r="BX54" s="28"/>
      <c r="BY54" s="28"/>
      <c r="BZ54" s="28"/>
      <c r="CA54" s="36">
        <v>3</v>
      </c>
      <c r="CB54" s="36">
        <v>3</v>
      </c>
      <c r="CC54" s="28"/>
      <c r="CD54" s="28"/>
      <c r="CE54" s="28"/>
      <c r="CF54" s="28"/>
      <c r="CG54" s="36">
        <v>2</v>
      </c>
      <c r="CH54" s="36">
        <v>1</v>
      </c>
      <c r="CI54" s="28"/>
      <c r="CJ54" s="28"/>
      <c r="CK54" s="37">
        <v>1</v>
      </c>
      <c r="CL54" s="36">
        <v>1</v>
      </c>
      <c r="CM54" s="28"/>
      <c r="CN54" s="28"/>
      <c r="CO54" s="28"/>
      <c r="CP54" s="36">
        <v>1</v>
      </c>
      <c r="CQ54" s="28"/>
      <c r="CR54" s="29"/>
      <c r="CS54" s="28"/>
      <c r="CT54" s="28"/>
      <c r="CU54" s="28"/>
      <c r="CV54" s="29"/>
      <c r="CW54" s="48">
        <f t="shared" si="14"/>
        <v>78</v>
      </c>
      <c r="CX54" s="9">
        <f t="shared" si="15"/>
        <v>75</v>
      </c>
      <c r="CY54" s="9">
        <f t="shared" si="16"/>
        <v>0</v>
      </c>
      <c r="CZ54" s="9">
        <f t="shared" si="17"/>
        <v>11</v>
      </c>
      <c r="DA54" s="9">
        <f t="shared" si="18"/>
        <v>11</v>
      </c>
      <c r="DB54" s="9">
        <f t="shared" si="19"/>
        <v>0</v>
      </c>
      <c r="DC54" s="9">
        <f t="shared" si="20"/>
        <v>6</v>
      </c>
      <c r="DD54" s="9">
        <f t="shared" si="21"/>
        <v>2</v>
      </c>
      <c r="DE54" s="9">
        <f t="shared" si="22"/>
        <v>19</v>
      </c>
      <c r="DF54" s="9">
        <f t="shared" si="23"/>
        <v>0</v>
      </c>
      <c r="DG54" s="9">
        <f t="shared" si="24"/>
        <v>0</v>
      </c>
      <c r="DH54" s="9">
        <f t="shared" si="25"/>
        <v>3</v>
      </c>
      <c r="DI54" s="9">
        <f t="shared" si="26"/>
        <v>22</v>
      </c>
      <c r="DJ54" s="14">
        <f t="shared" si="27"/>
        <v>0.038461538461538464</v>
      </c>
    </row>
    <row r="55" spans="1:114" ht="12.75">
      <c r="A55" s="11" t="s">
        <v>70</v>
      </c>
      <c r="B55" s="11" t="s">
        <v>20</v>
      </c>
      <c r="C55" s="11" t="s">
        <v>30</v>
      </c>
      <c r="D55" s="12"/>
      <c r="E55" s="13"/>
      <c r="F55" s="13"/>
      <c r="G55" s="13"/>
      <c r="H55" s="13" t="s">
        <v>17</v>
      </c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>
        <v>3</v>
      </c>
      <c r="T55" s="13">
        <v>3</v>
      </c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>
        <v>1</v>
      </c>
      <c r="AH55" s="13">
        <v>1</v>
      </c>
      <c r="AI55" s="13">
        <v>1</v>
      </c>
      <c r="AJ55" s="13"/>
      <c r="AK55" s="13"/>
      <c r="AL55" s="13"/>
      <c r="AM55" s="13"/>
      <c r="AN55" s="13"/>
      <c r="AO55" s="13"/>
      <c r="AP55" s="13"/>
      <c r="AQ55" s="13"/>
      <c r="AR55" s="13"/>
      <c r="AS55" s="13" t="s">
        <v>17</v>
      </c>
      <c r="AT55" s="13"/>
      <c r="AU55" s="13"/>
      <c r="AV55" s="13"/>
      <c r="AW55" s="13"/>
      <c r="AX55" s="13"/>
      <c r="AY55" s="13">
        <v>3</v>
      </c>
      <c r="AZ55" s="13">
        <v>3</v>
      </c>
      <c r="BA55" s="13">
        <v>3</v>
      </c>
      <c r="BB55" s="13">
        <v>3</v>
      </c>
      <c r="BC55" s="13" t="s">
        <v>17</v>
      </c>
      <c r="BD55" s="13"/>
      <c r="BE55" s="13"/>
      <c r="BF55" s="27"/>
      <c r="BG55" s="28"/>
      <c r="BH55" s="28"/>
      <c r="BI55" s="28"/>
      <c r="BJ55" s="28"/>
      <c r="BK55" s="28"/>
      <c r="BL55" s="28"/>
      <c r="BM55" s="28"/>
      <c r="BN55" s="36">
        <v>1.1</v>
      </c>
      <c r="BO55" s="28"/>
      <c r="BP55" s="28"/>
      <c r="BQ55" s="28"/>
      <c r="BR55" s="28"/>
      <c r="BS55" s="36">
        <v>3</v>
      </c>
      <c r="BT55" s="36">
        <v>3</v>
      </c>
      <c r="BU55" s="36">
        <v>1.1</v>
      </c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  <c r="CH55" s="36">
        <v>3</v>
      </c>
      <c r="CI55" s="36">
        <v>3</v>
      </c>
      <c r="CJ55" s="36">
        <v>3</v>
      </c>
      <c r="CK55" s="36">
        <v>3</v>
      </c>
      <c r="CL55" s="36">
        <v>3</v>
      </c>
      <c r="CM55" s="28"/>
      <c r="CN55" s="28"/>
      <c r="CO55" s="28"/>
      <c r="CP55" s="28"/>
      <c r="CQ55" s="28"/>
      <c r="CR55" s="29"/>
      <c r="CS55" s="28"/>
      <c r="CT55" s="28"/>
      <c r="CU55" s="28"/>
      <c r="CV55" s="29"/>
      <c r="CW55" s="48">
        <f t="shared" si="14"/>
        <v>79</v>
      </c>
      <c r="CX55" s="9">
        <f t="shared" si="15"/>
        <v>76</v>
      </c>
      <c r="CY55" s="9">
        <f t="shared" si="16"/>
        <v>0</v>
      </c>
      <c r="CZ55" s="9">
        <f t="shared" si="17"/>
        <v>5</v>
      </c>
      <c r="DA55" s="9">
        <f t="shared" si="18"/>
        <v>3</v>
      </c>
      <c r="DB55" s="9">
        <f t="shared" si="19"/>
        <v>2</v>
      </c>
      <c r="DC55" s="9">
        <f t="shared" si="20"/>
        <v>0</v>
      </c>
      <c r="DD55" s="9">
        <f t="shared" si="21"/>
        <v>13</v>
      </c>
      <c r="DE55" s="9">
        <f t="shared" si="22"/>
        <v>18</v>
      </c>
      <c r="DF55" s="9">
        <f t="shared" si="23"/>
        <v>0</v>
      </c>
      <c r="DG55" s="9">
        <f t="shared" si="24"/>
        <v>0</v>
      </c>
      <c r="DH55" s="9">
        <f t="shared" si="25"/>
        <v>3</v>
      </c>
      <c r="DI55" s="9">
        <f t="shared" si="26"/>
        <v>21</v>
      </c>
      <c r="DJ55" s="14">
        <f t="shared" si="27"/>
        <v>0.0379746835443038</v>
      </c>
    </row>
    <row r="56" spans="1:114" ht="12.75">
      <c r="A56" s="11" t="s">
        <v>57</v>
      </c>
      <c r="B56" s="11" t="s">
        <v>27</v>
      </c>
      <c r="C56" s="11" t="s">
        <v>58</v>
      </c>
      <c r="D56" s="12" t="s">
        <v>17</v>
      </c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>
        <v>1</v>
      </c>
      <c r="T56" s="13">
        <v>1</v>
      </c>
      <c r="U56" s="13"/>
      <c r="V56" s="13"/>
      <c r="W56" s="13"/>
      <c r="X56" s="13"/>
      <c r="Y56" s="13"/>
      <c r="Z56" s="13"/>
      <c r="AA56" s="13"/>
      <c r="AB56" s="13">
        <v>1</v>
      </c>
      <c r="AC56" s="13">
        <v>1</v>
      </c>
      <c r="AD56" s="13"/>
      <c r="AE56" s="13"/>
      <c r="AF56" s="13"/>
      <c r="AG56" s="13">
        <v>1</v>
      </c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>
        <v>1</v>
      </c>
      <c r="BA56" s="13">
        <v>1</v>
      </c>
      <c r="BB56" s="13">
        <v>1</v>
      </c>
      <c r="BC56" s="13"/>
      <c r="BD56" s="13"/>
      <c r="BE56" s="13"/>
      <c r="BF56" s="27"/>
      <c r="BG56" s="28"/>
      <c r="BH56" s="28"/>
      <c r="BI56" s="36">
        <v>3</v>
      </c>
      <c r="BJ56" s="36">
        <v>3</v>
      </c>
      <c r="BK56" s="28" t="s">
        <v>17</v>
      </c>
      <c r="BL56" s="28"/>
      <c r="BM56" s="28"/>
      <c r="BN56" s="28" t="s">
        <v>17</v>
      </c>
      <c r="BO56" s="28"/>
      <c r="BP56" s="28"/>
      <c r="BQ56" s="28"/>
      <c r="BR56" s="28"/>
      <c r="BS56" s="28"/>
      <c r="BT56" s="28"/>
      <c r="BU56" s="28"/>
      <c r="BV56" s="28"/>
      <c r="BW56" s="28"/>
      <c r="BX56" s="36">
        <v>1</v>
      </c>
      <c r="BY56" s="36">
        <v>1</v>
      </c>
      <c r="BZ56" s="28"/>
      <c r="CA56" s="28"/>
      <c r="CB56" s="28"/>
      <c r="CC56" s="28"/>
      <c r="CD56" s="28"/>
      <c r="CE56" s="28"/>
      <c r="CF56" s="28"/>
      <c r="CG56" s="28"/>
      <c r="CH56" s="36">
        <v>1.1</v>
      </c>
      <c r="CI56" s="36">
        <v>1.1</v>
      </c>
      <c r="CJ56" s="36">
        <v>1.1</v>
      </c>
      <c r="CK56" s="28"/>
      <c r="CL56" s="28"/>
      <c r="CM56" s="28"/>
      <c r="CN56" s="28"/>
      <c r="CO56" s="28"/>
      <c r="CP56" s="28"/>
      <c r="CQ56" s="28"/>
      <c r="CR56" s="29"/>
      <c r="CS56" s="28"/>
      <c r="CT56" s="28"/>
      <c r="CU56" s="28"/>
      <c r="CV56" s="29"/>
      <c r="CW56" s="48">
        <f t="shared" si="14"/>
        <v>82</v>
      </c>
      <c r="CX56" s="9">
        <f t="shared" si="15"/>
        <v>79</v>
      </c>
      <c r="CY56" s="9">
        <f t="shared" si="16"/>
        <v>0</v>
      </c>
      <c r="CZ56" s="9">
        <f t="shared" si="17"/>
        <v>13</v>
      </c>
      <c r="DA56" s="9">
        <f t="shared" si="18"/>
        <v>10</v>
      </c>
      <c r="DB56" s="9">
        <f t="shared" si="19"/>
        <v>3</v>
      </c>
      <c r="DC56" s="9">
        <f t="shared" si="20"/>
        <v>0</v>
      </c>
      <c r="DD56" s="9">
        <f t="shared" si="21"/>
        <v>2</v>
      </c>
      <c r="DE56" s="9">
        <f t="shared" si="22"/>
        <v>15</v>
      </c>
      <c r="DF56" s="9">
        <f t="shared" si="23"/>
        <v>0</v>
      </c>
      <c r="DG56" s="9">
        <f t="shared" si="24"/>
        <v>0</v>
      </c>
      <c r="DH56" s="9">
        <f t="shared" si="25"/>
        <v>3</v>
      </c>
      <c r="DI56" s="9">
        <f t="shared" si="26"/>
        <v>18</v>
      </c>
      <c r="DJ56" s="14">
        <f t="shared" si="27"/>
        <v>0.036585365853658534</v>
      </c>
    </row>
    <row r="57" spans="1:114" ht="12.75">
      <c r="A57" s="11" t="s">
        <v>51</v>
      </c>
      <c r="B57" s="11" t="s">
        <v>44</v>
      </c>
      <c r="C57" s="11" t="s">
        <v>20</v>
      </c>
      <c r="D57" s="12"/>
      <c r="E57" s="13"/>
      <c r="F57" s="13"/>
      <c r="G57" s="13"/>
      <c r="H57" s="13"/>
      <c r="I57" s="13">
        <v>1</v>
      </c>
      <c r="J57" s="13"/>
      <c r="K57" s="13"/>
      <c r="L57" s="13"/>
      <c r="M57" s="13"/>
      <c r="N57" s="13"/>
      <c r="O57" s="13"/>
      <c r="P57" s="13"/>
      <c r="Q57" s="13"/>
      <c r="R57" s="13">
        <v>1</v>
      </c>
      <c r="S57" s="13">
        <v>2</v>
      </c>
      <c r="T57" s="13">
        <v>2</v>
      </c>
      <c r="U57" s="13">
        <v>2</v>
      </c>
      <c r="V57" s="13">
        <v>2</v>
      </c>
      <c r="W57" s="13">
        <v>2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 t="s">
        <v>17</v>
      </c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27"/>
      <c r="BG57" s="28"/>
      <c r="BH57" s="28"/>
      <c r="BI57" s="28"/>
      <c r="BJ57" s="28"/>
      <c r="BK57" s="28"/>
      <c r="BL57" s="28"/>
      <c r="BM57" s="28"/>
      <c r="BN57" s="36">
        <v>1.1</v>
      </c>
      <c r="BO57" s="28"/>
      <c r="BP57" s="28"/>
      <c r="BQ57" s="28"/>
      <c r="BR57" s="28"/>
      <c r="BS57" s="28"/>
      <c r="BT57" s="28" t="s">
        <v>17</v>
      </c>
      <c r="BU57" s="28" t="s">
        <v>17</v>
      </c>
      <c r="BV57" s="28"/>
      <c r="BW57" s="28"/>
      <c r="BX57" s="28"/>
      <c r="BY57" s="28"/>
      <c r="BZ57" s="28"/>
      <c r="CA57" s="28"/>
      <c r="CB57" s="36">
        <v>1.1</v>
      </c>
      <c r="CC57" s="28"/>
      <c r="CD57" s="28"/>
      <c r="CE57" s="28"/>
      <c r="CF57" s="28"/>
      <c r="CG57" s="28"/>
      <c r="CH57" s="28"/>
      <c r="CI57" s="28"/>
      <c r="CJ57" s="36">
        <v>1.1</v>
      </c>
      <c r="CK57" s="28"/>
      <c r="CL57" s="28"/>
      <c r="CM57" s="28"/>
      <c r="CN57" s="28"/>
      <c r="CO57" s="28"/>
      <c r="CP57" s="28"/>
      <c r="CQ57" s="28"/>
      <c r="CR57" s="29"/>
      <c r="CS57" s="28"/>
      <c r="CT57" s="28"/>
      <c r="CU57" s="28"/>
      <c r="CV57" s="38">
        <v>1.1</v>
      </c>
      <c r="CW57" s="48">
        <f t="shared" si="14"/>
        <v>86</v>
      </c>
      <c r="CX57" s="9">
        <f t="shared" si="15"/>
        <v>83</v>
      </c>
      <c r="CY57" s="9">
        <f t="shared" si="16"/>
        <v>0</v>
      </c>
      <c r="CZ57" s="9">
        <f t="shared" si="17"/>
        <v>6</v>
      </c>
      <c r="DA57" s="9">
        <f t="shared" si="18"/>
        <v>2</v>
      </c>
      <c r="DB57" s="9">
        <f t="shared" si="19"/>
        <v>4</v>
      </c>
      <c r="DC57" s="9">
        <f t="shared" si="20"/>
        <v>5</v>
      </c>
      <c r="DD57" s="9">
        <f t="shared" si="21"/>
        <v>0</v>
      </c>
      <c r="DE57" s="9">
        <f t="shared" si="22"/>
        <v>11</v>
      </c>
      <c r="DF57" s="9">
        <f t="shared" si="23"/>
        <v>0</v>
      </c>
      <c r="DG57" s="9">
        <f t="shared" si="24"/>
        <v>0</v>
      </c>
      <c r="DH57" s="9">
        <f t="shared" si="25"/>
        <v>3</v>
      </c>
      <c r="DI57" s="9">
        <f t="shared" si="26"/>
        <v>14</v>
      </c>
      <c r="DJ57" s="14">
        <f t="shared" si="27"/>
        <v>0.03488372093023256</v>
      </c>
    </row>
    <row r="58" spans="1:114" ht="12.75">
      <c r="A58" s="11" t="s">
        <v>52</v>
      </c>
      <c r="B58" s="11" t="s">
        <v>53</v>
      </c>
      <c r="C58" s="11" t="s">
        <v>54</v>
      </c>
      <c r="D58" s="12"/>
      <c r="E58" s="13"/>
      <c r="F58" s="13"/>
      <c r="G58" s="13"/>
      <c r="H58" s="13" t="s">
        <v>17</v>
      </c>
      <c r="I58" s="13"/>
      <c r="J58" s="13"/>
      <c r="K58" s="13"/>
      <c r="L58" s="13">
        <v>1</v>
      </c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>
        <v>1</v>
      </c>
      <c r="X58" s="13"/>
      <c r="Y58" s="13"/>
      <c r="Z58" s="13"/>
      <c r="AA58" s="13"/>
      <c r="AB58" s="13"/>
      <c r="AC58" s="13">
        <v>1</v>
      </c>
      <c r="AD58" s="13"/>
      <c r="AE58" s="13"/>
      <c r="AF58" s="13"/>
      <c r="AG58" s="13"/>
      <c r="AH58" s="13"/>
      <c r="AI58" s="13"/>
      <c r="AJ58" s="13"/>
      <c r="AK58" s="13">
        <v>1</v>
      </c>
      <c r="AL58" s="13"/>
      <c r="AM58" s="13"/>
      <c r="AN58" s="13"/>
      <c r="AO58" s="13"/>
      <c r="AP58" s="13"/>
      <c r="AQ58" s="13"/>
      <c r="AR58" s="13">
        <v>1</v>
      </c>
      <c r="AS58" s="13"/>
      <c r="AT58" s="13"/>
      <c r="AU58" s="13"/>
      <c r="AV58" s="13">
        <v>1</v>
      </c>
      <c r="AW58" s="13"/>
      <c r="AX58" s="13"/>
      <c r="AY58" s="13"/>
      <c r="AZ58" s="13"/>
      <c r="BA58" s="13"/>
      <c r="BB58" s="13"/>
      <c r="BC58" s="13"/>
      <c r="BD58" s="13"/>
      <c r="BE58" s="13" t="s">
        <v>17</v>
      </c>
      <c r="BF58" s="27"/>
      <c r="BG58" s="28"/>
      <c r="BH58" s="28"/>
      <c r="BI58" s="28"/>
      <c r="BJ58" s="28"/>
      <c r="BK58" s="28"/>
      <c r="BL58" s="28"/>
      <c r="BM58" s="28"/>
      <c r="BN58" s="28" t="s">
        <v>17</v>
      </c>
      <c r="BO58" s="28"/>
      <c r="BP58" s="28"/>
      <c r="BQ58" s="28"/>
      <c r="BR58" s="28"/>
      <c r="BS58" s="36">
        <v>1.1</v>
      </c>
      <c r="BT58" s="28"/>
      <c r="BU58" s="36">
        <v>1.1</v>
      </c>
      <c r="BV58" s="36">
        <v>1.1</v>
      </c>
      <c r="BW58" s="28"/>
      <c r="BX58" s="28"/>
      <c r="BY58" s="28"/>
      <c r="BZ58" s="28"/>
      <c r="CA58" s="36">
        <v>1</v>
      </c>
      <c r="CB58" s="36">
        <v>1</v>
      </c>
      <c r="CC58" s="28"/>
      <c r="CD58" s="28"/>
      <c r="CE58" s="28"/>
      <c r="CF58" s="28"/>
      <c r="CG58" s="28"/>
      <c r="CH58" s="28"/>
      <c r="CI58" s="28"/>
      <c r="CJ58" s="28"/>
      <c r="CK58" s="28"/>
      <c r="CL58" s="28"/>
      <c r="CM58" s="28"/>
      <c r="CN58" s="28"/>
      <c r="CO58" s="28"/>
      <c r="CP58" s="28"/>
      <c r="CQ58" s="28"/>
      <c r="CR58" s="29"/>
      <c r="CS58" s="28"/>
      <c r="CT58" s="28"/>
      <c r="CU58" s="28"/>
      <c r="CV58" s="29"/>
      <c r="CW58" s="48">
        <f t="shared" si="14"/>
        <v>86</v>
      </c>
      <c r="CX58" s="9">
        <f t="shared" si="15"/>
        <v>83</v>
      </c>
      <c r="CY58" s="9">
        <f t="shared" si="16"/>
        <v>0</v>
      </c>
      <c r="CZ58" s="9">
        <f t="shared" si="17"/>
        <v>11</v>
      </c>
      <c r="DA58" s="9">
        <f t="shared" si="18"/>
        <v>8</v>
      </c>
      <c r="DB58" s="9">
        <f t="shared" si="19"/>
        <v>3</v>
      </c>
      <c r="DC58" s="9">
        <f t="shared" si="20"/>
        <v>0</v>
      </c>
      <c r="DD58" s="9">
        <f t="shared" si="21"/>
        <v>0</v>
      </c>
      <c r="DE58" s="9">
        <f t="shared" si="22"/>
        <v>11</v>
      </c>
      <c r="DF58" s="9">
        <f t="shared" si="23"/>
        <v>0</v>
      </c>
      <c r="DG58" s="9">
        <f t="shared" si="24"/>
        <v>0</v>
      </c>
      <c r="DH58" s="9">
        <f t="shared" si="25"/>
        <v>3</v>
      </c>
      <c r="DI58" s="9">
        <f t="shared" si="26"/>
        <v>14</v>
      </c>
      <c r="DJ58" s="14">
        <f t="shared" si="27"/>
        <v>0.03488372093023256</v>
      </c>
    </row>
    <row r="59" spans="1:114" ht="12.75">
      <c r="A59" s="11" t="s">
        <v>47</v>
      </c>
      <c r="B59" s="11" t="s">
        <v>44</v>
      </c>
      <c r="C59" s="11" t="s">
        <v>48</v>
      </c>
      <c r="D59" s="12"/>
      <c r="E59" s="13"/>
      <c r="F59" s="13"/>
      <c r="G59" s="13"/>
      <c r="H59" s="13"/>
      <c r="I59" s="13"/>
      <c r="J59" s="13"/>
      <c r="K59" s="13">
        <v>1</v>
      </c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 t="s">
        <v>17</v>
      </c>
      <c r="AD59" s="13"/>
      <c r="AE59" s="13"/>
      <c r="AF59" s="13"/>
      <c r="AG59" s="13"/>
      <c r="AH59" s="13"/>
      <c r="AI59" s="13"/>
      <c r="AJ59" s="13">
        <v>1</v>
      </c>
      <c r="AK59" s="13">
        <v>1</v>
      </c>
      <c r="AL59" s="13"/>
      <c r="AM59" s="13"/>
      <c r="AN59" s="13"/>
      <c r="AO59" s="13"/>
      <c r="AP59" s="13"/>
      <c r="AQ59" s="13"/>
      <c r="AR59" s="13">
        <v>1</v>
      </c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>
        <v>1</v>
      </c>
      <c r="BD59" s="13">
        <v>1</v>
      </c>
      <c r="BE59" s="13">
        <v>1</v>
      </c>
      <c r="BF59" s="27"/>
      <c r="BG59" s="28"/>
      <c r="BH59" s="28"/>
      <c r="BI59" s="28"/>
      <c r="BJ59" s="28"/>
      <c r="BK59" s="28"/>
      <c r="BL59" s="28"/>
      <c r="BM59" s="28"/>
      <c r="BN59" s="28" t="s">
        <v>17</v>
      </c>
      <c r="BO59" s="28"/>
      <c r="BP59" s="28"/>
      <c r="BQ59" s="28"/>
      <c r="BR59" s="28"/>
      <c r="BS59" s="28"/>
      <c r="BT59" s="28"/>
      <c r="BU59" s="28" t="s">
        <v>17</v>
      </c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  <c r="CH59" s="36">
        <v>1</v>
      </c>
      <c r="CI59" s="36">
        <v>1</v>
      </c>
      <c r="CJ59" s="36">
        <v>1</v>
      </c>
      <c r="CK59" s="28"/>
      <c r="CL59" s="28"/>
      <c r="CM59" s="28"/>
      <c r="CN59" s="28"/>
      <c r="CO59" s="28"/>
      <c r="CP59" s="28"/>
      <c r="CQ59" s="28"/>
      <c r="CR59" s="29"/>
      <c r="CS59" s="28"/>
      <c r="CT59" s="28"/>
      <c r="CU59" s="28"/>
      <c r="CV59" s="29"/>
      <c r="CW59" s="48">
        <f t="shared" si="14"/>
        <v>87</v>
      </c>
      <c r="CX59" s="9">
        <f t="shared" si="15"/>
        <v>84</v>
      </c>
      <c r="CY59" s="9">
        <f t="shared" si="16"/>
        <v>0</v>
      </c>
      <c r="CZ59" s="9">
        <f t="shared" si="17"/>
        <v>10</v>
      </c>
      <c r="DA59" s="9">
        <f t="shared" si="18"/>
        <v>10</v>
      </c>
      <c r="DB59" s="9">
        <f t="shared" si="19"/>
        <v>0</v>
      </c>
      <c r="DC59" s="9">
        <f t="shared" si="20"/>
        <v>0</v>
      </c>
      <c r="DD59" s="9">
        <f t="shared" si="21"/>
        <v>0</v>
      </c>
      <c r="DE59" s="9">
        <f t="shared" si="22"/>
        <v>10</v>
      </c>
      <c r="DF59" s="9">
        <f t="shared" si="23"/>
        <v>0</v>
      </c>
      <c r="DG59" s="9">
        <f t="shared" si="24"/>
        <v>0</v>
      </c>
      <c r="DH59" s="9">
        <f t="shared" si="25"/>
        <v>3</v>
      </c>
      <c r="DI59" s="9">
        <f t="shared" si="26"/>
        <v>13</v>
      </c>
      <c r="DJ59" s="14">
        <f t="shared" si="27"/>
        <v>0.034482758620689655</v>
      </c>
    </row>
    <row r="60" spans="1:114" ht="12.75">
      <c r="A60" s="11" t="s">
        <v>95</v>
      </c>
      <c r="B60" s="11" t="s">
        <v>15</v>
      </c>
      <c r="C60" s="11" t="s">
        <v>34</v>
      </c>
      <c r="D60" s="12"/>
      <c r="E60" s="13"/>
      <c r="F60" s="13"/>
      <c r="G60" s="13"/>
      <c r="H60" s="13" t="s">
        <v>17</v>
      </c>
      <c r="I60" s="13" t="s">
        <v>17</v>
      </c>
      <c r="J60" s="13">
        <v>2</v>
      </c>
      <c r="K60" s="13">
        <v>2</v>
      </c>
      <c r="L60" s="13">
        <v>2</v>
      </c>
      <c r="M60" s="13">
        <v>2</v>
      </c>
      <c r="N60" s="13">
        <v>2</v>
      </c>
      <c r="O60" s="13">
        <v>2</v>
      </c>
      <c r="P60" s="13"/>
      <c r="Q60" s="13"/>
      <c r="R60" s="13"/>
      <c r="S60" s="13"/>
      <c r="T60" s="13"/>
      <c r="U60" s="13">
        <v>1</v>
      </c>
      <c r="V60" s="13">
        <v>1</v>
      </c>
      <c r="W60" s="13"/>
      <c r="X60" s="13"/>
      <c r="Y60" s="13"/>
      <c r="Z60" s="13"/>
      <c r="AA60" s="13"/>
      <c r="AB60" s="13"/>
      <c r="AC60" s="13"/>
      <c r="AD60" s="13">
        <v>3</v>
      </c>
      <c r="AE60" s="13">
        <v>3</v>
      </c>
      <c r="AF60" s="13">
        <v>3</v>
      </c>
      <c r="AG60" s="13">
        <v>2</v>
      </c>
      <c r="AH60" s="13">
        <v>2</v>
      </c>
      <c r="AI60" s="13">
        <v>2</v>
      </c>
      <c r="AJ60" s="13"/>
      <c r="AK60" s="13"/>
      <c r="AL60" s="13"/>
      <c r="AM60" s="13"/>
      <c r="AN60" s="13"/>
      <c r="AO60" s="13"/>
      <c r="AP60" s="13"/>
      <c r="AQ60" s="13">
        <v>3</v>
      </c>
      <c r="AR60" s="13">
        <v>3</v>
      </c>
      <c r="AS60" s="13">
        <v>3</v>
      </c>
      <c r="AT60" s="13">
        <v>3</v>
      </c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>
        <v>3</v>
      </c>
      <c r="BF60" s="35">
        <v>3</v>
      </c>
      <c r="BG60" s="36">
        <v>3</v>
      </c>
      <c r="BH60" s="36">
        <v>3</v>
      </c>
      <c r="BI60" s="28"/>
      <c r="BJ60" s="28"/>
      <c r="BK60" s="28"/>
      <c r="BL60" s="36">
        <v>3</v>
      </c>
      <c r="BM60" s="36">
        <v>3</v>
      </c>
      <c r="BN60" s="28"/>
      <c r="BO60" s="36">
        <v>3</v>
      </c>
      <c r="BP60" s="28"/>
      <c r="BQ60" s="28"/>
      <c r="BR60" s="28"/>
      <c r="BS60" s="28"/>
      <c r="BT60" s="36">
        <v>3</v>
      </c>
      <c r="BU60" s="36">
        <v>3</v>
      </c>
      <c r="BV60" s="36">
        <v>3</v>
      </c>
      <c r="BW60" s="28"/>
      <c r="BX60" s="36">
        <v>1.1</v>
      </c>
      <c r="BY60" s="36">
        <v>1.1</v>
      </c>
      <c r="BZ60" s="28"/>
      <c r="CA60" s="28"/>
      <c r="CB60" s="36">
        <v>3</v>
      </c>
      <c r="CC60" s="28"/>
      <c r="CD60" s="36">
        <v>3</v>
      </c>
      <c r="CE60" s="36">
        <v>3</v>
      </c>
      <c r="CF60" s="28"/>
      <c r="CG60" s="28"/>
      <c r="CH60" s="36">
        <v>3</v>
      </c>
      <c r="CI60" s="28"/>
      <c r="CJ60" s="28"/>
      <c r="CK60" s="28"/>
      <c r="CL60" s="36">
        <v>3</v>
      </c>
      <c r="CM60" s="36">
        <v>3</v>
      </c>
      <c r="CN60" s="36">
        <v>3</v>
      </c>
      <c r="CO60" s="28"/>
      <c r="CP60" s="28"/>
      <c r="CQ60" s="28"/>
      <c r="CR60" s="29"/>
      <c r="CS60" s="28"/>
      <c r="CT60" s="28"/>
      <c r="CU60" s="36">
        <v>3</v>
      </c>
      <c r="CV60" s="29"/>
      <c r="CW60" s="48">
        <f t="shared" si="14"/>
        <v>59</v>
      </c>
      <c r="CX60" s="9">
        <f t="shared" si="15"/>
        <v>57</v>
      </c>
      <c r="CY60" s="9">
        <f t="shared" si="16"/>
        <v>0</v>
      </c>
      <c r="CZ60" s="9">
        <f t="shared" si="17"/>
        <v>4</v>
      </c>
      <c r="DA60" s="9">
        <f t="shared" si="18"/>
        <v>2</v>
      </c>
      <c r="DB60" s="9">
        <f t="shared" si="19"/>
        <v>2</v>
      </c>
      <c r="DC60" s="9">
        <f t="shared" si="20"/>
        <v>9</v>
      </c>
      <c r="DD60" s="9">
        <f t="shared" si="21"/>
        <v>25</v>
      </c>
      <c r="DE60" s="9">
        <f t="shared" si="22"/>
        <v>38</v>
      </c>
      <c r="DF60" s="9">
        <f t="shared" si="23"/>
        <v>0</v>
      </c>
      <c r="DG60" s="9">
        <f t="shared" si="24"/>
        <v>0</v>
      </c>
      <c r="DH60" s="9">
        <f t="shared" si="25"/>
        <v>2</v>
      </c>
      <c r="DI60" s="9">
        <f t="shared" si="26"/>
        <v>40</v>
      </c>
      <c r="DJ60" s="14">
        <f t="shared" si="27"/>
        <v>0.03389830508474576</v>
      </c>
    </row>
    <row r="61" spans="1:114" ht="12.75">
      <c r="A61" s="11" t="s">
        <v>116</v>
      </c>
      <c r="B61" s="11" t="s">
        <v>15</v>
      </c>
      <c r="C61" s="11" t="s">
        <v>79</v>
      </c>
      <c r="D61" s="12"/>
      <c r="E61" s="13"/>
      <c r="F61" s="13"/>
      <c r="G61" s="13"/>
      <c r="H61" s="13"/>
      <c r="I61" s="13">
        <v>1</v>
      </c>
      <c r="J61" s="13"/>
      <c r="K61" s="13"/>
      <c r="L61" s="13">
        <v>3</v>
      </c>
      <c r="M61" s="13"/>
      <c r="N61" s="13"/>
      <c r="O61" s="13"/>
      <c r="P61" s="13"/>
      <c r="Q61" s="13"/>
      <c r="R61" s="13"/>
      <c r="S61" s="13">
        <v>2</v>
      </c>
      <c r="T61" s="13">
        <v>2</v>
      </c>
      <c r="U61" s="13"/>
      <c r="V61" s="13"/>
      <c r="W61" s="13"/>
      <c r="X61" s="13"/>
      <c r="Y61" s="13"/>
      <c r="Z61" s="13">
        <v>1</v>
      </c>
      <c r="AA61" s="13"/>
      <c r="AB61" s="13" t="s">
        <v>17</v>
      </c>
      <c r="AC61" s="13"/>
      <c r="AD61" s="13"/>
      <c r="AE61" s="13"/>
      <c r="AF61" s="13"/>
      <c r="AG61" s="13"/>
      <c r="AH61" s="13"/>
      <c r="AI61" s="13"/>
      <c r="AJ61" s="13">
        <v>1</v>
      </c>
      <c r="AK61" s="13">
        <v>1</v>
      </c>
      <c r="AL61" s="13"/>
      <c r="AM61" s="13"/>
      <c r="AN61" s="13"/>
      <c r="AO61" s="13"/>
      <c r="AP61" s="13"/>
      <c r="AQ61" s="13"/>
      <c r="AR61" s="13">
        <v>1</v>
      </c>
      <c r="AS61" s="13">
        <v>1</v>
      </c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>
        <v>1</v>
      </c>
      <c r="BF61" s="39" t="s">
        <v>152</v>
      </c>
      <c r="BG61" s="40" t="s">
        <v>152</v>
      </c>
      <c r="BH61" s="40" t="s">
        <v>152</v>
      </c>
      <c r="BI61" s="40" t="s">
        <v>152</v>
      </c>
      <c r="BJ61" s="40" t="s">
        <v>152</v>
      </c>
      <c r="BK61" s="40" t="s">
        <v>152</v>
      </c>
      <c r="BL61" s="40" t="s">
        <v>152</v>
      </c>
      <c r="BM61" s="40" t="s">
        <v>152</v>
      </c>
      <c r="BN61" s="40" t="s">
        <v>152</v>
      </c>
      <c r="BO61" s="40" t="s">
        <v>152</v>
      </c>
      <c r="BP61" s="40" t="s">
        <v>152</v>
      </c>
      <c r="BQ61" s="40" t="s">
        <v>152</v>
      </c>
      <c r="BR61" s="40" t="s">
        <v>152</v>
      </c>
      <c r="BS61" s="40" t="s">
        <v>152</v>
      </c>
      <c r="BT61" s="40" t="s">
        <v>152</v>
      </c>
      <c r="BU61" s="40" t="s">
        <v>152</v>
      </c>
      <c r="BV61" s="40" t="s">
        <v>152</v>
      </c>
      <c r="BW61" s="40" t="s">
        <v>152</v>
      </c>
      <c r="BX61" s="40" t="s">
        <v>152</v>
      </c>
      <c r="BY61" s="40" t="s">
        <v>152</v>
      </c>
      <c r="BZ61" s="40" t="s">
        <v>152</v>
      </c>
      <c r="CA61" s="40" t="s">
        <v>152</v>
      </c>
      <c r="CB61" s="40" t="s">
        <v>152</v>
      </c>
      <c r="CC61" s="40" t="s">
        <v>152</v>
      </c>
      <c r="CD61" s="40" t="s">
        <v>152</v>
      </c>
      <c r="CE61" s="28"/>
      <c r="CF61" s="28"/>
      <c r="CG61" s="28" t="s">
        <v>17</v>
      </c>
      <c r="CH61" s="28"/>
      <c r="CI61" s="28"/>
      <c r="CJ61" s="28"/>
      <c r="CK61" s="36">
        <v>1.1</v>
      </c>
      <c r="CL61" s="36">
        <v>1.1</v>
      </c>
      <c r="CM61" s="28"/>
      <c r="CN61" s="28"/>
      <c r="CO61" s="28"/>
      <c r="CP61" s="28"/>
      <c r="CQ61" s="28"/>
      <c r="CR61" s="29"/>
      <c r="CS61" s="28"/>
      <c r="CT61" s="28"/>
      <c r="CU61" s="28"/>
      <c r="CV61" s="38">
        <v>3</v>
      </c>
      <c r="CW61" s="48">
        <f t="shared" si="14"/>
        <v>59</v>
      </c>
      <c r="CX61" s="9">
        <f t="shared" si="15"/>
        <v>57</v>
      </c>
      <c r="CY61" s="9">
        <f t="shared" si="16"/>
        <v>25</v>
      </c>
      <c r="CZ61" s="9">
        <f t="shared" si="17"/>
        <v>9</v>
      </c>
      <c r="DA61" s="9">
        <f t="shared" si="18"/>
        <v>7</v>
      </c>
      <c r="DB61" s="9">
        <f t="shared" si="19"/>
        <v>2</v>
      </c>
      <c r="DC61" s="9">
        <f t="shared" si="20"/>
        <v>2</v>
      </c>
      <c r="DD61" s="9">
        <f t="shared" si="21"/>
        <v>2</v>
      </c>
      <c r="DE61" s="9">
        <f t="shared" si="22"/>
        <v>38</v>
      </c>
      <c r="DF61" s="9">
        <f t="shared" si="23"/>
        <v>0</v>
      </c>
      <c r="DG61" s="9">
        <f t="shared" si="24"/>
        <v>0</v>
      </c>
      <c r="DH61" s="9">
        <f t="shared" si="25"/>
        <v>2</v>
      </c>
      <c r="DI61" s="9">
        <f t="shared" si="26"/>
        <v>40</v>
      </c>
      <c r="DJ61" s="14">
        <f t="shared" si="27"/>
        <v>0.03389830508474576</v>
      </c>
    </row>
    <row r="62" spans="1:114" ht="12.75">
      <c r="A62" s="11" t="s">
        <v>93</v>
      </c>
      <c r="B62" s="11" t="s">
        <v>15</v>
      </c>
      <c r="C62" s="11" t="s">
        <v>85</v>
      </c>
      <c r="D62" s="12"/>
      <c r="E62" s="13"/>
      <c r="F62" s="13">
        <v>1</v>
      </c>
      <c r="G62" s="13"/>
      <c r="H62" s="13">
        <v>3</v>
      </c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 t="s">
        <v>17</v>
      </c>
      <c r="T62" s="13" t="s">
        <v>17</v>
      </c>
      <c r="U62" s="13"/>
      <c r="V62" s="13"/>
      <c r="W62" s="13"/>
      <c r="X62" s="13"/>
      <c r="Y62" s="13"/>
      <c r="Z62" s="13">
        <v>1</v>
      </c>
      <c r="AA62" s="13"/>
      <c r="AB62" s="13"/>
      <c r="AC62" s="13"/>
      <c r="AD62" s="13"/>
      <c r="AE62" s="13"/>
      <c r="AF62" s="13"/>
      <c r="AG62" s="13">
        <v>1</v>
      </c>
      <c r="AH62" s="13"/>
      <c r="AI62" s="13">
        <v>1</v>
      </c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>
        <v>1</v>
      </c>
      <c r="AW62" s="13"/>
      <c r="AX62" s="13"/>
      <c r="AY62" s="13"/>
      <c r="AZ62" s="13"/>
      <c r="BA62" s="13"/>
      <c r="BB62" s="13"/>
      <c r="BC62" s="13"/>
      <c r="BD62" s="13"/>
      <c r="BE62" s="13"/>
      <c r="BF62" s="39" t="s">
        <v>152</v>
      </c>
      <c r="BG62" s="40" t="s">
        <v>152</v>
      </c>
      <c r="BH62" s="40" t="s">
        <v>152</v>
      </c>
      <c r="BI62" s="40" t="s">
        <v>152</v>
      </c>
      <c r="BJ62" s="40" t="s">
        <v>152</v>
      </c>
      <c r="BK62" s="40" t="s">
        <v>152</v>
      </c>
      <c r="BL62" s="40" t="s">
        <v>152</v>
      </c>
      <c r="BM62" s="40" t="s">
        <v>152</v>
      </c>
      <c r="BN62" s="40" t="s">
        <v>152</v>
      </c>
      <c r="BO62" s="40" t="s">
        <v>152</v>
      </c>
      <c r="BP62" s="40" t="s">
        <v>152</v>
      </c>
      <c r="BQ62" s="40" t="s">
        <v>152</v>
      </c>
      <c r="BR62" s="40" t="s">
        <v>152</v>
      </c>
      <c r="BS62" s="40" t="s">
        <v>152</v>
      </c>
      <c r="BT62" s="40" t="s">
        <v>152</v>
      </c>
      <c r="BU62" s="40" t="s">
        <v>152</v>
      </c>
      <c r="BV62" s="40" t="s">
        <v>152</v>
      </c>
      <c r="BW62" s="40" t="s">
        <v>152</v>
      </c>
      <c r="BX62" s="40" t="s">
        <v>152</v>
      </c>
      <c r="BY62" s="40" t="s">
        <v>152</v>
      </c>
      <c r="BZ62" s="40" t="s">
        <v>152</v>
      </c>
      <c r="CA62" s="40" t="s">
        <v>152</v>
      </c>
      <c r="CB62" s="40" t="s">
        <v>152</v>
      </c>
      <c r="CC62" s="40" t="s">
        <v>152</v>
      </c>
      <c r="CD62" s="40" t="s">
        <v>152</v>
      </c>
      <c r="CE62" s="40" t="s">
        <v>152</v>
      </c>
      <c r="CF62" s="28"/>
      <c r="CG62" s="28"/>
      <c r="CH62" s="28"/>
      <c r="CI62" s="28"/>
      <c r="CJ62" s="28"/>
      <c r="CK62" s="28"/>
      <c r="CL62" s="28"/>
      <c r="CM62" s="28"/>
      <c r="CN62" s="28"/>
      <c r="CO62" s="28"/>
      <c r="CP62" s="28"/>
      <c r="CQ62" s="28"/>
      <c r="CR62" s="29"/>
      <c r="CS62" s="28"/>
      <c r="CT62" s="28"/>
      <c r="CU62" s="28"/>
      <c r="CV62" s="38">
        <v>1.1</v>
      </c>
      <c r="CW62" s="48">
        <f t="shared" si="14"/>
        <v>64</v>
      </c>
      <c r="CX62" s="9">
        <f t="shared" si="15"/>
        <v>62</v>
      </c>
      <c r="CY62" s="9">
        <f t="shared" si="16"/>
        <v>26</v>
      </c>
      <c r="CZ62" s="9">
        <f t="shared" si="17"/>
        <v>6</v>
      </c>
      <c r="DA62" s="9">
        <f t="shared" si="18"/>
        <v>5</v>
      </c>
      <c r="DB62" s="9">
        <f t="shared" si="19"/>
        <v>1</v>
      </c>
      <c r="DC62" s="9">
        <f t="shared" si="20"/>
        <v>0</v>
      </c>
      <c r="DD62" s="9">
        <f t="shared" si="21"/>
        <v>1</v>
      </c>
      <c r="DE62" s="9">
        <f t="shared" si="22"/>
        <v>33</v>
      </c>
      <c r="DF62" s="9">
        <f t="shared" si="23"/>
        <v>0</v>
      </c>
      <c r="DG62" s="9">
        <f t="shared" si="24"/>
        <v>0</v>
      </c>
      <c r="DH62" s="9">
        <f t="shared" si="25"/>
        <v>2</v>
      </c>
      <c r="DI62" s="9">
        <f t="shared" si="26"/>
        <v>35</v>
      </c>
      <c r="DJ62" s="14">
        <f t="shared" si="27"/>
        <v>0.03125</v>
      </c>
    </row>
    <row r="63" spans="1:114" ht="12.75">
      <c r="A63" s="11" t="s">
        <v>107</v>
      </c>
      <c r="B63" s="11" t="s">
        <v>8</v>
      </c>
      <c r="C63" s="11" t="s">
        <v>45</v>
      </c>
      <c r="D63" s="12">
        <v>1</v>
      </c>
      <c r="E63" s="13">
        <v>1</v>
      </c>
      <c r="F63" s="13">
        <v>1</v>
      </c>
      <c r="G63" s="13"/>
      <c r="H63" s="13"/>
      <c r="I63" s="13"/>
      <c r="J63" s="13" t="s">
        <v>17</v>
      </c>
      <c r="K63" s="13"/>
      <c r="L63" s="13"/>
      <c r="M63" s="13"/>
      <c r="N63" s="13"/>
      <c r="O63" s="13"/>
      <c r="P63" s="13"/>
      <c r="Q63" s="13">
        <v>1</v>
      </c>
      <c r="R63" s="13">
        <v>1</v>
      </c>
      <c r="S63" s="13">
        <v>1</v>
      </c>
      <c r="T63" s="13">
        <v>1</v>
      </c>
      <c r="U63" s="13"/>
      <c r="V63" s="13"/>
      <c r="W63" s="13"/>
      <c r="X63" s="13"/>
      <c r="Y63" s="13">
        <v>2</v>
      </c>
      <c r="Z63" s="13"/>
      <c r="AA63" s="13"/>
      <c r="AB63" s="13"/>
      <c r="AC63" s="13"/>
      <c r="AD63" s="13">
        <v>1</v>
      </c>
      <c r="AE63" s="13">
        <v>1</v>
      </c>
      <c r="AF63" s="13">
        <v>1</v>
      </c>
      <c r="AG63" s="13">
        <v>1</v>
      </c>
      <c r="AH63" s="13">
        <v>1</v>
      </c>
      <c r="AI63" s="13">
        <v>2</v>
      </c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>
        <v>1</v>
      </c>
      <c r="BA63" s="13">
        <v>1</v>
      </c>
      <c r="BB63" s="13">
        <v>1</v>
      </c>
      <c r="BC63" s="13">
        <v>2</v>
      </c>
      <c r="BD63" s="13">
        <v>2</v>
      </c>
      <c r="BE63" s="13">
        <v>2</v>
      </c>
      <c r="BF63" s="27"/>
      <c r="BG63" s="28"/>
      <c r="BH63" s="28"/>
      <c r="BI63" s="28"/>
      <c r="BJ63" s="28"/>
      <c r="BK63" s="28"/>
      <c r="BL63" s="28"/>
      <c r="BM63" s="28"/>
      <c r="BN63" s="28"/>
      <c r="BO63" s="28"/>
      <c r="BP63" s="28"/>
      <c r="BQ63" s="28"/>
      <c r="BR63" s="28"/>
      <c r="BS63" s="28"/>
      <c r="BT63" s="36">
        <v>2</v>
      </c>
      <c r="BU63" s="36">
        <v>2</v>
      </c>
      <c r="BV63" s="36">
        <v>2</v>
      </c>
      <c r="BW63" s="36">
        <v>2</v>
      </c>
      <c r="BX63" s="36">
        <v>1</v>
      </c>
      <c r="BY63" s="36">
        <v>1</v>
      </c>
      <c r="BZ63" s="36">
        <v>1.1</v>
      </c>
      <c r="CA63" s="36">
        <v>1.1</v>
      </c>
      <c r="CB63" s="36">
        <v>1.1</v>
      </c>
      <c r="CC63" s="36">
        <v>2</v>
      </c>
      <c r="CD63" s="36">
        <v>2</v>
      </c>
      <c r="CE63" s="28"/>
      <c r="CF63" s="28"/>
      <c r="CG63" s="28" t="s">
        <v>17</v>
      </c>
      <c r="CH63" s="28"/>
      <c r="CI63" s="28"/>
      <c r="CJ63" s="28"/>
      <c r="CK63" s="28"/>
      <c r="CL63" s="28"/>
      <c r="CM63" s="28"/>
      <c r="CN63" s="28"/>
      <c r="CO63" s="28"/>
      <c r="CP63" s="36">
        <v>2</v>
      </c>
      <c r="CQ63" s="28"/>
      <c r="CR63" s="29"/>
      <c r="CS63" s="28"/>
      <c r="CT63" s="28"/>
      <c r="CU63" s="28"/>
      <c r="CV63" s="29"/>
      <c r="CW63" s="48">
        <f t="shared" si="14"/>
        <v>65</v>
      </c>
      <c r="CX63" s="9">
        <f t="shared" si="15"/>
        <v>63</v>
      </c>
      <c r="CY63" s="9">
        <f t="shared" si="16"/>
        <v>0</v>
      </c>
      <c r="CZ63" s="9">
        <f t="shared" si="17"/>
        <v>20</v>
      </c>
      <c r="DA63" s="9">
        <f t="shared" si="18"/>
        <v>17</v>
      </c>
      <c r="DB63" s="9">
        <f t="shared" si="19"/>
        <v>3</v>
      </c>
      <c r="DC63" s="9">
        <f t="shared" si="20"/>
        <v>12</v>
      </c>
      <c r="DD63" s="9">
        <f t="shared" si="21"/>
        <v>0</v>
      </c>
      <c r="DE63" s="9">
        <f t="shared" si="22"/>
        <v>32</v>
      </c>
      <c r="DF63" s="9">
        <f t="shared" si="23"/>
        <v>0</v>
      </c>
      <c r="DG63" s="9">
        <f t="shared" si="24"/>
        <v>0</v>
      </c>
      <c r="DH63" s="9">
        <f t="shared" si="25"/>
        <v>2</v>
      </c>
      <c r="DI63" s="9">
        <f t="shared" si="26"/>
        <v>34</v>
      </c>
      <c r="DJ63" s="14">
        <f t="shared" si="27"/>
        <v>0.03076923076923077</v>
      </c>
    </row>
    <row r="64" spans="1:114" ht="12.75">
      <c r="A64" s="11" t="s">
        <v>115</v>
      </c>
      <c r="B64" s="11" t="s">
        <v>27</v>
      </c>
      <c r="C64" s="11" t="s">
        <v>114</v>
      </c>
      <c r="D64" s="12"/>
      <c r="E64" s="13"/>
      <c r="F64" s="13"/>
      <c r="G64" s="13"/>
      <c r="H64" s="13"/>
      <c r="I64" s="13"/>
      <c r="J64" s="13">
        <v>1</v>
      </c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>
        <v>1</v>
      </c>
      <c r="AF64" s="13">
        <v>1</v>
      </c>
      <c r="AG64" s="13"/>
      <c r="AH64" s="13"/>
      <c r="AI64" s="13"/>
      <c r="AJ64" s="13">
        <v>1</v>
      </c>
      <c r="AK64" s="13"/>
      <c r="AL64" s="13"/>
      <c r="AM64" s="13"/>
      <c r="AN64" s="13"/>
      <c r="AO64" s="13"/>
      <c r="AP64" s="13"/>
      <c r="AQ64" s="13"/>
      <c r="AR64" s="13">
        <v>1</v>
      </c>
      <c r="AS64" s="13">
        <v>1</v>
      </c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27"/>
      <c r="BG64" s="28"/>
      <c r="BH64" s="28"/>
      <c r="BI64" s="28"/>
      <c r="BJ64" s="28"/>
      <c r="BK64" s="28"/>
      <c r="BL64" s="28"/>
      <c r="BM64" s="28"/>
      <c r="BN64" s="28"/>
      <c r="BO64" s="28"/>
      <c r="BP64" s="28"/>
      <c r="BQ64" s="28"/>
      <c r="BR64" s="28"/>
      <c r="BS64" s="28"/>
      <c r="BT64" s="36">
        <v>1</v>
      </c>
      <c r="BU64" s="36">
        <v>1.1</v>
      </c>
      <c r="BV64" s="28"/>
      <c r="BW64" s="36">
        <v>2</v>
      </c>
      <c r="BX64" s="36">
        <v>1.1</v>
      </c>
      <c r="BY64" s="28"/>
      <c r="BZ64" s="28"/>
      <c r="CA64" s="28"/>
      <c r="CB64" s="28"/>
      <c r="CC64" s="36">
        <v>1.1</v>
      </c>
      <c r="CD64" s="36">
        <v>1.1</v>
      </c>
      <c r="CE64" s="28"/>
      <c r="CF64" s="28"/>
      <c r="CG64" s="28"/>
      <c r="CH64" s="36">
        <v>1</v>
      </c>
      <c r="CI64" s="28" t="s">
        <v>148</v>
      </c>
      <c r="CJ64" s="36">
        <v>1.1</v>
      </c>
      <c r="CK64" s="28"/>
      <c r="CL64" s="28"/>
      <c r="CM64" s="28" t="s">
        <v>17</v>
      </c>
      <c r="CN64" s="28"/>
      <c r="CO64" s="28"/>
      <c r="CP64" s="36">
        <v>1</v>
      </c>
      <c r="CQ64" s="28"/>
      <c r="CR64" s="29"/>
      <c r="CS64" s="28"/>
      <c r="CT64" s="28"/>
      <c r="CU64" s="28"/>
      <c r="CV64" s="29"/>
      <c r="CW64" s="48">
        <f t="shared" si="14"/>
        <v>82</v>
      </c>
      <c r="CX64" s="9">
        <f t="shared" si="15"/>
        <v>80</v>
      </c>
      <c r="CY64" s="9">
        <f t="shared" si="16"/>
        <v>0</v>
      </c>
      <c r="CZ64" s="9">
        <f t="shared" si="17"/>
        <v>14</v>
      </c>
      <c r="DA64" s="9">
        <f t="shared" si="18"/>
        <v>9</v>
      </c>
      <c r="DB64" s="9">
        <f t="shared" si="19"/>
        <v>5</v>
      </c>
      <c r="DC64" s="9">
        <f t="shared" si="20"/>
        <v>1</v>
      </c>
      <c r="DD64" s="9">
        <f t="shared" si="21"/>
        <v>0</v>
      </c>
      <c r="DE64" s="9">
        <f t="shared" si="22"/>
        <v>15</v>
      </c>
      <c r="DF64" s="9">
        <f t="shared" si="23"/>
        <v>0</v>
      </c>
      <c r="DG64" s="9">
        <f t="shared" si="24"/>
        <v>0</v>
      </c>
      <c r="DH64" s="9">
        <f t="shared" si="25"/>
        <v>2</v>
      </c>
      <c r="DI64" s="9">
        <f t="shared" si="26"/>
        <v>17</v>
      </c>
      <c r="DJ64" s="14">
        <f t="shared" si="27"/>
        <v>0.024390243902439025</v>
      </c>
    </row>
    <row r="65" spans="1:114" ht="12.75">
      <c r="A65" s="11" t="s">
        <v>112</v>
      </c>
      <c r="B65" s="11" t="s">
        <v>27</v>
      </c>
      <c r="C65" s="11" t="s">
        <v>77</v>
      </c>
      <c r="D65" s="12"/>
      <c r="E65" s="13"/>
      <c r="F65" s="13"/>
      <c r="G65" s="13"/>
      <c r="H65" s="13"/>
      <c r="I65" s="13"/>
      <c r="J65" s="13"/>
      <c r="K65" s="13"/>
      <c r="L65" s="13"/>
      <c r="M65" s="13">
        <v>1</v>
      </c>
      <c r="N65" s="13"/>
      <c r="O65" s="13"/>
      <c r="P65" s="13"/>
      <c r="Q65" s="13"/>
      <c r="R65" s="13"/>
      <c r="S65" s="13">
        <v>1</v>
      </c>
      <c r="T65" s="13">
        <v>1</v>
      </c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>
        <v>1</v>
      </c>
      <c r="AH65" s="13"/>
      <c r="AI65" s="13"/>
      <c r="AJ65" s="13">
        <v>1</v>
      </c>
      <c r="AK65" s="13">
        <v>1</v>
      </c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>
        <v>1</v>
      </c>
      <c r="AX65" s="13" t="s">
        <v>17</v>
      </c>
      <c r="AY65" s="13" t="s">
        <v>17</v>
      </c>
      <c r="AZ65" s="13"/>
      <c r="BA65" s="13"/>
      <c r="BB65" s="13"/>
      <c r="BC65" s="13"/>
      <c r="BD65" s="13"/>
      <c r="BE65" s="13"/>
      <c r="BF65" s="27"/>
      <c r="BG65" s="28"/>
      <c r="BH65" s="28"/>
      <c r="BI65" s="28"/>
      <c r="BJ65" s="28"/>
      <c r="BK65" s="28"/>
      <c r="BL65" s="28"/>
      <c r="BM65" s="28"/>
      <c r="BN65" s="28"/>
      <c r="BO65" s="28"/>
      <c r="BP65" s="28"/>
      <c r="BQ65" s="28">
        <v>1.1</v>
      </c>
      <c r="BR65" s="28"/>
      <c r="BS65" s="28"/>
      <c r="BT65" s="36">
        <v>1.1</v>
      </c>
      <c r="BU65" s="28"/>
      <c r="BV65" s="28"/>
      <c r="BW65" s="28"/>
      <c r="BX65" s="28"/>
      <c r="BY65" s="28"/>
      <c r="BZ65" s="36">
        <v>1.1</v>
      </c>
      <c r="CA65" s="36">
        <v>1.1</v>
      </c>
      <c r="CB65" s="36">
        <v>1.1</v>
      </c>
      <c r="CC65" s="28"/>
      <c r="CD65" s="28"/>
      <c r="CE65" s="28"/>
      <c r="CF65" s="28"/>
      <c r="CG65" s="28"/>
      <c r="CH65" s="28"/>
      <c r="CI65" s="28"/>
      <c r="CJ65" s="28"/>
      <c r="CK65" s="28"/>
      <c r="CL65" s="28"/>
      <c r="CM65" s="28"/>
      <c r="CN65" s="28"/>
      <c r="CO65" s="28"/>
      <c r="CP65" s="28"/>
      <c r="CQ65" s="28"/>
      <c r="CR65" s="29"/>
      <c r="CS65" s="28"/>
      <c r="CT65" s="36">
        <v>1.1</v>
      </c>
      <c r="CU65" s="28"/>
      <c r="CV65" s="29"/>
      <c r="CW65" s="48">
        <f t="shared" si="14"/>
        <v>84</v>
      </c>
      <c r="CX65" s="9">
        <f t="shared" si="15"/>
        <v>82</v>
      </c>
      <c r="CY65" s="9">
        <f t="shared" si="16"/>
        <v>0</v>
      </c>
      <c r="CZ65" s="9">
        <f t="shared" si="17"/>
        <v>13</v>
      </c>
      <c r="DA65" s="9">
        <f t="shared" si="18"/>
        <v>7</v>
      </c>
      <c r="DB65" s="9">
        <f t="shared" si="19"/>
        <v>6</v>
      </c>
      <c r="DC65" s="9">
        <f t="shared" si="20"/>
        <v>0</v>
      </c>
      <c r="DD65" s="9">
        <f t="shared" si="21"/>
        <v>0</v>
      </c>
      <c r="DE65" s="9">
        <f t="shared" si="22"/>
        <v>13</v>
      </c>
      <c r="DF65" s="9">
        <f t="shared" si="23"/>
        <v>0</v>
      </c>
      <c r="DG65" s="9">
        <f t="shared" si="24"/>
        <v>0</v>
      </c>
      <c r="DH65" s="9">
        <f t="shared" si="25"/>
        <v>2</v>
      </c>
      <c r="DI65" s="9">
        <f t="shared" si="26"/>
        <v>15</v>
      </c>
      <c r="DJ65" s="14">
        <f t="shared" si="27"/>
        <v>0.023809523809523808</v>
      </c>
    </row>
    <row r="66" spans="1:114" ht="12.75">
      <c r="A66" s="11" t="s">
        <v>83</v>
      </c>
      <c r="B66" s="11" t="s">
        <v>44</v>
      </c>
      <c r="C66" s="11" t="s">
        <v>12</v>
      </c>
      <c r="D66" s="12">
        <v>1</v>
      </c>
      <c r="E66" s="13"/>
      <c r="F66" s="13"/>
      <c r="G66" s="13"/>
      <c r="H66" s="13" t="s">
        <v>17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>
        <v>1</v>
      </c>
      <c r="W66" s="13">
        <v>1</v>
      </c>
      <c r="X66" s="13"/>
      <c r="Y66" s="13"/>
      <c r="Z66" s="13"/>
      <c r="AA66" s="13">
        <v>1</v>
      </c>
      <c r="AB66" s="13">
        <v>1</v>
      </c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>
        <v>1</v>
      </c>
      <c r="AP66" s="13">
        <v>1</v>
      </c>
      <c r="AQ66" s="13">
        <v>1</v>
      </c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27"/>
      <c r="BG66" s="28"/>
      <c r="BH66" s="28"/>
      <c r="BI66" s="28"/>
      <c r="BJ66" s="28"/>
      <c r="BK66" s="28"/>
      <c r="BL66" s="28"/>
      <c r="BM66" s="28"/>
      <c r="BN66" s="36">
        <v>1.1</v>
      </c>
      <c r="BO66" s="28"/>
      <c r="BP66" s="28"/>
      <c r="BQ66" s="28"/>
      <c r="BR66" s="28"/>
      <c r="BS66" s="28" t="s">
        <v>17</v>
      </c>
      <c r="BT66" s="28"/>
      <c r="BU66" s="28"/>
      <c r="BV66" s="28"/>
      <c r="BW66" s="28"/>
      <c r="BX66" s="28"/>
      <c r="BY66" s="36">
        <v>1.1</v>
      </c>
      <c r="BZ66" s="28"/>
      <c r="CA66" s="28"/>
      <c r="CB66" s="28"/>
      <c r="CC66" s="28"/>
      <c r="CD66" s="36">
        <v>1.1</v>
      </c>
      <c r="CE66" s="28"/>
      <c r="CF66" s="28"/>
      <c r="CG66" s="28"/>
      <c r="CH66" s="28"/>
      <c r="CI66" s="28"/>
      <c r="CJ66" s="28"/>
      <c r="CK66" s="28"/>
      <c r="CL66" s="28"/>
      <c r="CM66" s="28"/>
      <c r="CN66" s="28"/>
      <c r="CO66" s="28"/>
      <c r="CP66" s="28"/>
      <c r="CQ66" s="28"/>
      <c r="CR66" s="29"/>
      <c r="CS66" s="36">
        <v>1.1</v>
      </c>
      <c r="CT66" s="28"/>
      <c r="CU66" s="28"/>
      <c r="CV66" s="29"/>
      <c r="CW66" s="48">
        <f t="shared" si="14"/>
        <v>85</v>
      </c>
      <c r="CX66" s="9">
        <f t="shared" si="15"/>
        <v>83</v>
      </c>
      <c r="CY66" s="9">
        <f t="shared" si="16"/>
        <v>0</v>
      </c>
      <c r="CZ66" s="9">
        <f t="shared" si="17"/>
        <v>12</v>
      </c>
      <c r="DA66" s="9">
        <f t="shared" si="18"/>
        <v>8</v>
      </c>
      <c r="DB66" s="9">
        <f t="shared" si="19"/>
        <v>4</v>
      </c>
      <c r="DC66" s="9">
        <f t="shared" si="20"/>
        <v>0</v>
      </c>
      <c r="DD66" s="9">
        <f t="shared" si="21"/>
        <v>0</v>
      </c>
      <c r="DE66" s="9">
        <f t="shared" si="22"/>
        <v>12</v>
      </c>
      <c r="DF66" s="9">
        <f t="shared" si="23"/>
        <v>0</v>
      </c>
      <c r="DG66" s="9">
        <f t="shared" si="24"/>
        <v>0</v>
      </c>
      <c r="DH66" s="9">
        <f t="shared" si="25"/>
        <v>2</v>
      </c>
      <c r="DI66" s="9">
        <f t="shared" si="26"/>
        <v>14</v>
      </c>
      <c r="DJ66" s="14">
        <f t="shared" si="27"/>
        <v>0.023529411764705882</v>
      </c>
    </row>
    <row r="67" spans="1:114" ht="12.75">
      <c r="A67" s="11" t="s">
        <v>84</v>
      </c>
      <c r="B67" s="11" t="s">
        <v>20</v>
      </c>
      <c r="C67" s="11" t="s">
        <v>85</v>
      </c>
      <c r="D67" s="12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>
        <v>1</v>
      </c>
      <c r="T67" s="13">
        <v>1</v>
      </c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>
        <v>1</v>
      </c>
      <c r="AR67" s="13"/>
      <c r="AS67" s="13"/>
      <c r="AT67" s="13"/>
      <c r="AU67" s="13"/>
      <c r="AV67" s="13">
        <v>1</v>
      </c>
      <c r="AW67" s="13"/>
      <c r="AX67" s="13"/>
      <c r="AY67" s="13">
        <v>1</v>
      </c>
      <c r="AZ67" s="13"/>
      <c r="BA67" s="13"/>
      <c r="BB67" s="13">
        <v>1</v>
      </c>
      <c r="BC67" s="13"/>
      <c r="BD67" s="13"/>
      <c r="BE67" s="13">
        <v>3</v>
      </c>
      <c r="BF67" s="27"/>
      <c r="BG67" s="28"/>
      <c r="BH67" s="36">
        <v>1.1</v>
      </c>
      <c r="BI67" s="28"/>
      <c r="BJ67" s="28"/>
      <c r="BK67" s="28"/>
      <c r="BL67" s="28"/>
      <c r="BM67" s="28"/>
      <c r="BN67" s="28" t="s">
        <v>17</v>
      </c>
      <c r="BO67" s="28"/>
      <c r="BP67" s="28"/>
      <c r="BQ67" s="28"/>
      <c r="BR67" s="36">
        <v>3</v>
      </c>
      <c r="BS67" s="28"/>
      <c r="BT67" s="28"/>
      <c r="BU67" s="36">
        <v>1.1</v>
      </c>
      <c r="BV67" s="28"/>
      <c r="BW67" s="28"/>
      <c r="BX67" s="28"/>
      <c r="BY67" s="36">
        <v>1.1</v>
      </c>
      <c r="BZ67" s="28"/>
      <c r="CA67" s="28"/>
      <c r="CB67" s="28" t="s">
        <v>17</v>
      </c>
      <c r="CC67" s="28"/>
      <c r="CD67" s="28"/>
      <c r="CE67" s="28"/>
      <c r="CF67" s="28"/>
      <c r="CG67" s="28"/>
      <c r="CH67" s="28"/>
      <c r="CI67" s="28"/>
      <c r="CJ67" s="28"/>
      <c r="CK67" s="28"/>
      <c r="CL67" s="28"/>
      <c r="CM67" s="28"/>
      <c r="CN67" s="28"/>
      <c r="CO67" s="28"/>
      <c r="CP67" s="28"/>
      <c r="CQ67" s="28"/>
      <c r="CR67" s="29"/>
      <c r="CS67" s="28"/>
      <c r="CT67" s="36">
        <v>1.1</v>
      </c>
      <c r="CU67" s="28"/>
      <c r="CV67" s="29"/>
      <c r="CW67" s="48">
        <f t="shared" si="14"/>
        <v>85</v>
      </c>
      <c r="CX67" s="9">
        <f t="shared" si="15"/>
        <v>83</v>
      </c>
      <c r="CY67" s="9">
        <f t="shared" si="16"/>
        <v>0</v>
      </c>
      <c r="CZ67" s="9">
        <f t="shared" si="17"/>
        <v>10</v>
      </c>
      <c r="DA67" s="9">
        <f t="shared" si="18"/>
        <v>6</v>
      </c>
      <c r="DB67" s="9">
        <f t="shared" si="19"/>
        <v>4</v>
      </c>
      <c r="DC67" s="9">
        <f t="shared" si="20"/>
        <v>0</v>
      </c>
      <c r="DD67" s="9">
        <f t="shared" si="21"/>
        <v>2</v>
      </c>
      <c r="DE67" s="9">
        <f t="shared" si="22"/>
        <v>12</v>
      </c>
      <c r="DF67" s="9">
        <f t="shared" si="23"/>
        <v>0</v>
      </c>
      <c r="DG67" s="9">
        <f t="shared" si="24"/>
        <v>0</v>
      </c>
      <c r="DH67" s="9">
        <f t="shared" si="25"/>
        <v>2</v>
      </c>
      <c r="DI67" s="9">
        <f t="shared" si="26"/>
        <v>14</v>
      </c>
      <c r="DJ67" s="14">
        <f t="shared" si="27"/>
        <v>0.023529411764705882</v>
      </c>
    </row>
    <row r="68" spans="1:114" ht="12.75">
      <c r="A68" s="11" t="s">
        <v>89</v>
      </c>
      <c r="B68" s="11" t="s">
        <v>27</v>
      </c>
      <c r="C68" s="11" t="s">
        <v>40</v>
      </c>
      <c r="D68" s="12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>
        <v>3</v>
      </c>
      <c r="W68" s="13">
        <v>3</v>
      </c>
      <c r="X68" s="13"/>
      <c r="Y68" s="13"/>
      <c r="Z68" s="13"/>
      <c r="AA68" s="13">
        <v>3</v>
      </c>
      <c r="AB68" s="13"/>
      <c r="AC68" s="13"/>
      <c r="AD68" s="13"/>
      <c r="AE68" s="13"/>
      <c r="AF68" s="13"/>
      <c r="AG68" s="13"/>
      <c r="AH68" s="13"/>
      <c r="AI68" s="13" t="s">
        <v>17</v>
      </c>
      <c r="AJ68" s="13"/>
      <c r="AK68" s="13"/>
      <c r="AL68" s="13"/>
      <c r="AM68" s="13"/>
      <c r="AN68" s="13"/>
      <c r="AO68" s="13"/>
      <c r="AP68" s="13"/>
      <c r="AQ68" s="13"/>
      <c r="AR68" s="13">
        <v>3</v>
      </c>
      <c r="AS68" s="13"/>
      <c r="AT68" s="13">
        <v>3</v>
      </c>
      <c r="AU68" s="13"/>
      <c r="AV68" s="13"/>
      <c r="AW68" s="13"/>
      <c r="AX68" s="13"/>
      <c r="AY68" s="13"/>
      <c r="AZ68" s="13"/>
      <c r="BA68" s="13"/>
      <c r="BB68" s="13"/>
      <c r="BC68" s="13"/>
      <c r="BD68" s="13"/>
      <c r="BE68" s="13"/>
      <c r="BF68" s="27"/>
      <c r="BG68" s="28"/>
      <c r="BH68" s="28"/>
      <c r="BI68" s="28"/>
      <c r="BJ68" s="28"/>
      <c r="BK68" s="28"/>
      <c r="BL68" s="28"/>
      <c r="BM68" s="28"/>
      <c r="BN68" s="28"/>
      <c r="BO68" s="28"/>
      <c r="BP68" s="36">
        <v>3</v>
      </c>
      <c r="BQ68" s="28"/>
      <c r="BR68" s="28"/>
      <c r="BS68" s="28"/>
      <c r="BT68" s="28"/>
      <c r="BU68" s="28"/>
      <c r="BV68" s="28"/>
      <c r="BW68" s="28"/>
      <c r="BX68" s="36">
        <v>3</v>
      </c>
      <c r="BY68" s="36">
        <v>3</v>
      </c>
      <c r="BZ68" s="28" t="s">
        <v>148</v>
      </c>
      <c r="CA68" s="28"/>
      <c r="CB68" s="28"/>
      <c r="CC68" s="28"/>
      <c r="CD68" s="28"/>
      <c r="CE68" s="28"/>
      <c r="CF68" s="28"/>
      <c r="CG68" s="28"/>
      <c r="CH68" s="28"/>
      <c r="CI68" s="28"/>
      <c r="CJ68" s="28"/>
      <c r="CK68" s="28"/>
      <c r="CL68" s="28"/>
      <c r="CM68" s="28"/>
      <c r="CN68" s="28"/>
      <c r="CO68" s="28"/>
      <c r="CP68" s="28"/>
      <c r="CQ68" s="36">
        <v>3</v>
      </c>
      <c r="CR68" s="29"/>
      <c r="CS68" s="28"/>
      <c r="CT68" s="28"/>
      <c r="CU68" s="28"/>
      <c r="CV68" s="29"/>
      <c r="CW68" s="48">
        <f t="shared" si="14"/>
        <v>88</v>
      </c>
      <c r="CX68" s="9">
        <f t="shared" si="15"/>
        <v>86</v>
      </c>
      <c r="CY68" s="9">
        <f t="shared" si="16"/>
        <v>0</v>
      </c>
      <c r="CZ68" s="9">
        <f t="shared" si="17"/>
        <v>0</v>
      </c>
      <c r="DA68" s="9">
        <f t="shared" si="18"/>
        <v>0</v>
      </c>
      <c r="DB68" s="9">
        <f t="shared" si="19"/>
        <v>0</v>
      </c>
      <c r="DC68" s="9">
        <f t="shared" si="20"/>
        <v>0</v>
      </c>
      <c r="DD68" s="9">
        <f t="shared" si="21"/>
        <v>9</v>
      </c>
      <c r="DE68" s="9">
        <f t="shared" si="22"/>
        <v>9</v>
      </c>
      <c r="DF68" s="9">
        <f t="shared" si="23"/>
        <v>0</v>
      </c>
      <c r="DG68" s="9">
        <f t="shared" si="24"/>
        <v>0</v>
      </c>
      <c r="DH68" s="9">
        <f t="shared" si="25"/>
        <v>2</v>
      </c>
      <c r="DI68" s="9">
        <f t="shared" si="26"/>
        <v>11</v>
      </c>
      <c r="DJ68" s="14">
        <f t="shared" si="27"/>
        <v>0.022727272727272728</v>
      </c>
    </row>
    <row r="69" spans="1:114" ht="12.75">
      <c r="A69" s="11" t="s">
        <v>106</v>
      </c>
      <c r="B69" s="11" t="s">
        <v>19</v>
      </c>
      <c r="C69" s="11" t="s">
        <v>66</v>
      </c>
      <c r="D69" s="12"/>
      <c r="E69" s="13"/>
      <c r="F69" s="13"/>
      <c r="G69" s="13"/>
      <c r="H69" s="13" t="s">
        <v>17</v>
      </c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>
        <v>1</v>
      </c>
      <c r="AK69" s="13">
        <v>1</v>
      </c>
      <c r="AL69" s="13"/>
      <c r="AM69" s="13"/>
      <c r="AN69" s="13"/>
      <c r="AO69" s="13"/>
      <c r="AP69" s="13"/>
      <c r="AQ69" s="13" t="s">
        <v>17</v>
      </c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>
        <v>1</v>
      </c>
      <c r="BC69" s="13"/>
      <c r="BD69" s="13"/>
      <c r="BE69" s="13"/>
      <c r="BF69" s="35">
        <v>1.1</v>
      </c>
      <c r="BG69" s="28"/>
      <c r="BH69" s="28"/>
      <c r="BI69" s="28"/>
      <c r="BJ69" s="28"/>
      <c r="BK69" s="28"/>
      <c r="BL69" s="28"/>
      <c r="BM69" s="28"/>
      <c r="BN69" s="28"/>
      <c r="BO69" s="28"/>
      <c r="BP69" s="28"/>
      <c r="BQ69" s="28"/>
      <c r="BR69" s="28"/>
      <c r="BS69" s="28"/>
      <c r="BT69" s="50">
        <v>2</v>
      </c>
      <c r="BU69" s="36">
        <v>2</v>
      </c>
      <c r="BV69" s="28"/>
      <c r="BW69" s="28"/>
      <c r="BX69" s="28"/>
      <c r="BY69" s="28"/>
      <c r="BZ69" s="28"/>
      <c r="CA69" s="28"/>
      <c r="CB69" s="28"/>
      <c r="CC69" s="28"/>
      <c r="CD69" s="28"/>
      <c r="CE69" s="28"/>
      <c r="CF69" s="28"/>
      <c r="CG69" s="28"/>
      <c r="CH69" s="36">
        <v>1</v>
      </c>
      <c r="CI69" s="28"/>
      <c r="CJ69" s="28"/>
      <c r="CK69" s="28"/>
      <c r="CL69" s="28"/>
      <c r="CM69" s="28"/>
      <c r="CN69" s="28"/>
      <c r="CO69" s="28"/>
      <c r="CP69" s="36">
        <v>1</v>
      </c>
      <c r="CQ69" s="28"/>
      <c r="CR69" s="29"/>
      <c r="CS69" s="28"/>
      <c r="CT69" s="28"/>
      <c r="CU69" s="28"/>
      <c r="CV69" s="29"/>
      <c r="CW69" s="48">
        <f t="shared" si="14"/>
        <v>89</v>
      </c>
      <c r="CX69" s="9">
        <f t="shared" si="15"/>
        <v>87</v>
      </c>
      <c r="CY69" s="9">
        <f t="shared" si="16"/>
        <v>0</v>
      </c>
      <c r="CZ69" s="9">
        <f t="shared" si="17"/>
        <v>6</v>
      </c>
      <c r="DA69" s="9">
        <f t="shared" si="18"/>
        <v>5</v>
      </c>
      <c r="DB69" s="9">
        <f t="shared" si="19"/>
        <v>1</v>
      </c>
      <c r="DC69" s="9">
        <f t="shared" si="20"/>
        <v>2</v>
      </c>
      <c r="DD69" s="9">
        <f t="shared" si="21"/>
        <v>0</v>
      </c>
      <c r="DE69" s="9">
        <f t="shared" si="22"/>
        <v>8</v>
      </c>
      <c r="DF69" s="9">
        <f t="shared" si="23"/>
        <v>0</v>
      </c>
      <c r="DG69" s="9">
        <f t="shared" si="24"/>
        <v>0</v>
      </c>
      <c r="DH69" s="9">
        <f t="shared" si="25"/>
        <v>2</v>
      </c>
      <c r="DI69" s="9">
        <f t="shared" si="26"/>
        <v>10</v>
      </c>
      <c r="DJ69" s="14">
        <f t="shared" si="27"/>
        <v>0.02247191011235955</v>
      </c>
    </row>
    <row r="70" spans="1:114" ht="12.75">
      <c r="A70" s="11" t="s">
        <v>109</v>
      </c>
      <c r="B70" s="11" t="s">
        <v>11</v>
      </c>
      <c r="C70" s="11" t="s">
        <v>20</v>
      </c>
      <c r="D70" s="12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 t="s">
        <v>17</v>
      </c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>
        <v>1</v>
      </c>
      <c r="BC70" s="13"/>
      <c r="BD70" s="13"/>
      <c r="BE70" s="13"/>
      <c r="BF70" s="27"/>
      <c r="BG70" s="28"/>
      <c r="BH70" s="28"/>
      <c r="BI70" s="28"/>
      <c r="BJ70" s="28"/>
      <c r="BK70" s="28"/>
      <c r="BL70" s="28"/>
      <c r="BM70" s="28"/>
      <c r="BN70" s="28" t="s">
        <v>17</v>
      </c>
      <c r="BO70" s="28"/>
      <c r="BP70" s="28"/>
      <c r="BQ70" s="28"/>
      <c r="BR70" s="28"/>
      <c r="BS70" s="36">
        <v>1.1</v>
      </c>
      <c r="BT70" s="36">
        <v>1.1</v>
      </c>
      <c r="BU70" s="36">
        <v>1.1</v>
      </c>
      <c r="BV70" s="28"/>
      <c r="BW70" s="28"/>
      <c r="BX70" s="36">
        <v>1.1</v>
      </c>
      <c r="BY70" s="28"/>
      <c r="BZ70" s="28"/>
      <c r="CA70" s="28"/>
      <c r="CB70" s="28"/>
      <c r="CC70" s="28"/>
      <c r="CD70" s="28"/>
      <c r="CE70" s="28"/>
      <c r="CF70" s="28"/>
      <c r="CG70" s="28"/>
      <c r="CH70" s="28"/>
      <c r="CI70" s="28"/>
      <c r="CJ70" s="28"/>
      <c r="CK70" s="28"/>
      <c r="CL70" s="28"/>
      <c r="CM70" s="28"/>
      <c r="CN70" s="28"/>
      <c r="CO70" s="28"/>
      <c r="CP70" s="28"/>
      <c r="CQ70" s="28"/>
      <c r="CR70" s="29"/>
      <c r="CS70" s="28"/>
      <c r="CT70" s="28"/>
      <c r="CU70" s="28"/>
      <c r="CV70" s="38">
        <v>1.1</v>
      </c>
      <c r="CW70" s="48">
        <f t="shared" si="14"/>
        <v>91</v>
      </c>
      <c r="CX70" s="9">
        <f t="shared" si="15"/>
        <v>89</v>
      </c>
      <c r="CY70" s="9">
        <f t="shared" si="16"/>
        <v>0</v>
      </c>
      <c r="CZ70" s="9">
        <f t="shared" si="17"/>
        <v>6</v>
      </c>
      <c r="DA70" s="9">
        <f t="shared" si="18"/>
        <v>1</v>
      </c>
      <c r="DB70" s="9">
        <f t="shared" si="19"/>
        <v>5</v>
      </c>
      <c r="DC70" s="9">
        <f t="shared" si="20"/>
        <v>0</v>
      </c>
      <c r="DD70" s="9">
        <f t="shared" si="21"/>
        <v>0</v>
      </c>
      <c r="DE70" s="9">
        <f t="shared" si="22"/>
        <v>6</v>
      </c>
      <c r="DF70" s="9">
        <f t="shared" si="23"/>
        <v>0</v>
      </c>
      <c r="DG70" s="9">
        <f t="shared" si="24"/>
        <v>0</v>
      </c>
      <c r="DH70" s="9">
        <f t="shared" si="25"/>
        <v>2</v>
      </c>
      <c r="DI70" s="9">
        <f t="shared" si="26"/>
        <v>8</v>
      </c>
      <c r="DJ70" s="14">
        <f t="shared" si="27"/>
        <v>0.02197802197802198</v>
      </c>
    </row>
    <row r="71" spans="1:114" ht="12.75">
      <c r="A71" s="11" t="s">
        <v>39</v>
      </c>
      <c r="B71" s="11" t="s">
        <v>19</v>
      </c>
      <c r="C71" s="11" t="s">
        <v>40</v>
      </c>
      <c r="D71" s="12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>
        <v>1</v>
      </c>
      <c r="S71" s="13"/>
      <c r="T71" s="13">
        <v>1</v>
      </c>
      <c r="U71" s="13"/>
      <c r="V71" s="13"/>
      <c r="W71" s="13"/>
      <c r="X71" s="13" t="s">
        <v>17</v>
      </c>
      <c r="Y71" s="23" t="s">
        <v>152</v>
      </c>
      <c r="Z71" s="23" t="s">
        <v>152</v>
      </c>
      <c r="AA71" s="23" t="s">
        <v>152</v>
      </c>
      <c r="AB71" s="23" t="s">
        <v>152</v>
      </c>
      <c r="AC71" s="23" t="s">
        <v>152</v>
      </c>
      <c r="AD71" s="23" t="s">
        <v>152</v>
      </c>
      <c r="AE71" s="23" t="s">
        <v>152</v>
      </c>
      <c r="AF71" s="23" t="s">
        <v>152</v>
      </c>
      <c r="AG71" s="23" t="s">
        <v>152</v>
      </c>
      <c r="AH71" s="23" t="s">
        <v>152</v>
      </c>
      <c r="AI71" s="23" t="s">
        <v>152</v>
      </c>
      <c r="AJ71" s="23" t="s">
        <v>152</v>
      </c>
      <c r="AK71" s="23" t="s">
        <v>152</v>
      </c>
      <c r="AL71" s="23" t="s">
        <v>152</v>
      </c>
      <c r="AM71" s="23" t="s">
        <v>152</v>
      </c>
      <c r="AN71" s="23" t="s">
        <v>152</v>
      </c>
      <c r="AO71" s="23" t="s">
        <v>152</v>
      </c>
      <c r="AP71" s="23" t="s">
        <v>152</v>
      </c>
      <c r="AQ71" s="23" t="s">
        <v>152</v>
      </c>
      <c r="AR71" s="23" t="s">
        <v>152</v>
      </c>
      <c r="AS71" s="23" t="s">
        <v>152</v>
      </c>
      <c r="AT71" s="23" t="s">
        <v>152</v>
      </c>
      <c r="AU71" s="23" t="s">
        <v>152</v>
      </c>
      <c r="AV71" s="23" t="s">
        <v>152</v>
      </c>
      <c r="AW71" s="23" t="s">
        <v>152</v>
      </c>
      <c r="AX71" s="23" t="s">
        <v>152</v>
      </c>
      <c r="AY71" s="23" t="s">
        <v>152</v>
      </c>
      <c r="AZ71" s="23" t="s">
        <v>152</v>
      </c>
      <c r="BA71" s="23" t="s">
        <v>152</v>
      </c>
      <c r="BB71" s="23" t="s">
        <v>152</v>
      </c>
      <c r="BC71" s="23" t="s">
        <v>152</v>
      </c>
      <c r="BD71" s="23" t="s">
        <v>152</v>
      </c>
      <c r="BE71" s="23" t="s">
        <v>152</v>
      </c>
      <c r="BF71" s="39" t="s">
        <v>152</v>
      </c>
      <c r="BG71" s="40" t="s">
        <v>152</v>
      </c>
      <c r="BH71" s="40" t="s">
        <v>152</v>
      </c>
      <c r="BI71" s="40" t="s">
        <v>152</v>
      </c>
      <c r="BJ71" s="40" t="s">
        <v>152</v>
      </c>
      <c r="BK71" s="40" t="s">
        <v>152</v>
      </c>
      <c r="BL71" s="40" t="s">
        <v>152</v>
      </c>
      <c r="BM71" s="40" t="s">
        <v>152</v>
      </c>
      <c r="BN71" s="40" t="s">
        <v>152</v>
      </c>
      <c r="BO71" s="28"/>
      <c r="BP71" s="28"/>
      <c r="BQ71" s="28"/>
      <c r="BR71" s="28"/>
      <c r="BS71" s="28"/>
      <c r="BT71" s="36">
        <v>1.1</v>
      </c>
      <c r="BU71" s="36">
        <v>1.1</v>
      </c>
      <c r="BV71" s="28"/>
      <c r="BW71" s="28"/>
      <c r="BX71" s="28"/>
      <c r="BY71" s="28"/>
      <c r="BZ71" s="36">
        <v>1.1</v>
      </c>
      <c r="CA71" s="28"/>
      <c r="CB71" s="28"/>
      <c r="CC71" s="36">
        <v>1.1</v>
      </c>
      <c r="CD71" s="36">
        <v>1.1</v>
      </c>
      <c r="CE71" s="28"/>
      <c r="CF71" s="28"/>
      <c r="CG71" s="28"/>
      <c r="CH71" s="28"/>
      <c r="CI71" s="28"/>
      <c r="CJ71" s="28"/>
      <c r="CK71" s="28"/>
      <c r="CL71" s="28"/>
      <c r="CM71" s="28"/>
      <c r="CN71" s="28"/>
      <c r="CO71" s="28"/>
      <c r="CP71" s="28"/>
      <c r="CQ71" s="28"/>
      <c r="CR71" s="29"/>
      <c r="CS71" s="28"/>
      <c r="CT71" s="28"/>
      <c r="CU71" s="28"/>
      <c r="CV71" s="29"/>
      <c r="CW71" s="48">
        <f t="shared" si="14"/>
        <v>48</v>
      </c>
      <c r="CX71" s="9">
        <f t="shared" si="15"/>
        <v>47</v>
      </c>
      <c r="CY71" s="9">
        <f t="shared" si="16"/>
        <v>42</v>
      </c>
      <c r="CZ71" s="9">
        <f t="shared" si="17"/>
        <v>7</v>
      </c>
      <c r="DA71" s="9">
        <f t="shared" si="18"/>
        <v>2</v>
      </c>
      <c r="DB71" s="9">
        <f t="shared" si="19"/>
        <v>5</v>
      </c>
      <c r="DC71" s="9">
        <f t="shared" si="20"/>
        <v>0</v>
      </c>
      <c r="DD71" s="9">
        <f t="shared" si="21"/>
        <v>0</v>
      </c>
      <c r="DE71" s="9">
        <f t="shared" si="22"/>
        <v>49</v>
      </c>
      <c r="DF71" s="9">
        <f t="shared" si="23"/>
        <v>0</v>
      </c>
      <c r="DG71" s="9">
        <f t="shared" si="24"/>
        <v>0</v>
      </c>
      <c r="DH71" s="9">
        <f t="shared" si="25"/>
        <v>1</v>
      </c>
      <c r="DI71" s="9">
        <f t="shared" si="26"/>
        <v>50</v>
      </c>
      <c r="DJ71" s="14">
        <f t="shared" si="27"/>
        <v>0.020833333333333332</v>
      </c>
    </row>
    <row r="72" spans="1:114" ht="12.75">
      <c r="A72" s="11" t="s">
        <v>18</v>
      </c>
      <c r="B72" s="11" t="s">
        <v>19</v>
      </c>
      <c r="C72" s="11" t="s">
        <v>20</v>
      </c>
      <c r="D72" s="12"/>
      <c r="E72" s="13"/>
      <c r="F72" s="13" t="s">
        <v>17</v>
      </c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 t="s">
        <v>17</v>
      </c>
      <c r="AN72" s="13"/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27"/>
      <c r="BG72" s="28"/>
      <c r="BH72" s="28"/>
      <c r="BI72" s="28"/>
      <c r="BJ72" s="28"/>
      <c r="BK72" s="28"/>
      <c r="BL72" s="28"/>
      <c r="BM72" s="28"/>
      <c r="BN72" s="28"/>
      <c r="BO72" s="28"/>
      <c r="BP72" s="28"/>
      <c r="BQ72" s="28"/>
      <c r="BR72" s="28"/>
      <c r="BS72" s="28"/>
      <c r="BT72" s="28"/>
      <c r="BU72" s="28"/>
      <c r="BV72" s="28"/>
      <c r="BW72" s="28"/>
      <c r="BX72" s="28"/>
      <c r="BY72" s="28"/>
      <c r="BZ72" s="28"/>
      <c r="CA72" s="28"/>
      <c r="CB72" s="28"/>
      <c r="CC72" s="28"/>
      <c r="CD72" s="28"/>
      <c r="CE72" s="28"/>
      <c r="CF72" s="28"/>
      <c r="CG72" s="28"/>
      <c r="CH72" s="28"/>
      <c r="CI72" s="28"/>
      <c r="CJ72" s="28"/>
      <c r="CK72" s="28"/>
      <c r="CL72" s="28"/>
      <c r="CM72" s="28"/>
      <c r="CN72" s="28"/>
      <c r="CO72" s="28"/>
      <c r="CP72" s="28"/>
      <c r="CQ72" s="28"/>
      <c r="CR72" s="29"/>
      <c r="CS72" s="28"/>
      <c r="CT72" s="28"/>
      <c r="CU72" s="28"/>
      <c r="CV72" s="29"/>
      <c r="CW72" s="48">
        <f t="shared" si="14"/>
        <v>97</v>
      </c>
      <c r="CX72" s="9">
        <f t="shared" si="15"/>
        <v>95</v>
      </c>
      <c r="CY72" s="9">
        <f t="shared" si="16"/>
        <v>0</v>
      </c>
      <c r="CZ72" s="9">
        <f t="shared" si="17"/>
        <v>0</v>
      </c>
      <c r="DA72" s="9">
        <f t="shared" si="18"/>
        <v>0</v>
      </c>
      <c r="DB72" s="9">
        <f t="shared" si="19"/>
        <v>0</v>
      </c>
      <c r="DC72" s="9">
        <f t="shared" si="20"/>
        <v>0</v>
      </c>
      <c r="DD72" s="9">
        <f t="shared" si="21"/>
        <v>0</v>
      </c>
      <c r="DE72" s="9">
        <f t="shared" si="22"/>
        <v>0</v>
      </c>
      <c r="DF72" s="9">
        <f t="shared" si="23"/>
        <v>0</v>
      </c>
      <c r="DG72" s="9">
        <f t="shared" si="24"/>
        <v>0</v>
      </c>
      <c r="DH72" s="9">
        <f t="shared" si="25"/>
        <v>2</v>
      </c>
      <c r="DI72" s="9">
        <f t="shared" si="26"/>
        <v>2</v>
      </c>
      <c r="DJ72" s="14">
        <f t="shared" si="27"/>
        <v>0.020618556701030927</v>
      </c>
    </row>
    <row r="73" spans="1:114" ht="12.75">
      <c r="A73" s="11" t="s">
        <v>74</v>
      </c>
      <c r="B73" s="11" t="s">
        <v>44</v>
      </c>
      <c r="C73" s="11" t="s">
        <v>48</v>
      </c>
      <c r="D73" s="12">
        <v>2</v>
      </c>
      <c r="E73" s="13">
        <v>2</v>
      </c>
      <c r="F73" s="13">
        <v>2</v>
      </c>
      <c r="G73" s="13">
        <v>2</v>
      </c>
      <c r="H73" s="13">
        <v>2</v>
      </c>
      <c r="I73" s="13">
        <v>2</v>
      </c>
      <c r="J73" s="13">
        <v>2</v>
      </c>
      <c r="K73" s="13">
        <v>2</v>
      </c>
      <c r="L73" s="13">
        <v>2</v>
      </c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>
        <v>1</v>
      </c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>
        <v>1</v>
      </c>
      <c r="AK73" s="13">
        <v>1</v>
      </c>
      <c r="AL73" s="13"/>
      <c r="AM73" s="13"/>
      <c r="AN73" s="13"/>
      <c r="AO73" s="13"/>
      <c r="AP73" s="13"/>
      <c r="AQ73" s="13">
        <v>1</v>
      </c>
      <c r="AR73" s="13" t="s">
        <v>17</v>
      </c>
      <c r="AS73" s="13"/>
      <c r="AT73" s="13">
        <v>1</v>
      </c>
      <c r="AU73" s="13"/>
      <c r="AV73" s="13">
        <v>1</v>
      </c>
      <c r="AW73" s="13"/>
      <c r="AX73" s="13"/>
      <c r="AY73" s="13"/>
      <c r="AZ73" s="13"/>
      <c r="BA73" s="13"/>
      <c r="BB73" s="13"/>
      <c r="BC73" s="13"/>
      <c r="BD73" s="13"/>
      <c r="BE73" s="13"/>
      <c r="BF73" s="27"/>
      <c r="BG73" s="28"/>
      <c r="BH73" s="28"/>
      <c r="BI73" s="28"/>
      <c r="BJ73" s="28"/>
      <c r="BK73" s="28"/>
      <c r="BL73" s="28"/>
      <c r="BM73" s="28">
        <v>3</v>
      </c>
      <c r="BN73" s="28">
        <v>3</v>
      </c>
      <c r="BO73" s="28"/>
      <c r="BP73" s="28"/>
      <c r="BQ73" s="36">
        <v>1.1</v>
      </c>
      <c r="BR73" s="36">
        <v>1.1</v>
      </c>
      <c r="BS73" s="36">
        <v>1.1</v>
      </c>
      <c r="BT73" s="36">
        <v>1</v>
      </c>
      <c r="BU73" s="36">
        <v>1.1</v>
      </c>
      <c r="BV73" s="28"/>
      <c r="BW73" s="28"/>
      <c r="BX73" s="28"/>
      <c r="BY73" s="28"/>
      <c r="BZ73" s="28"/>
      <c r="CA73" s="36">
        <v>1.1</v>
      </c>
      <c r="CB73" s="36">
        <v>1.1</v>
      </c>
      <c r="CC73" s="28"/>
      <c r="CD73" s="36">
        <v>1.1</v>
      </c>
      <c r="CE73" s="28"/>
      <c r="CF73" s="28"/>
      <c r="CG73" s="28"/>
      <c r="CH73" s="36">
        <v>1</v>
      </c>
      <c r="CI73" s="36">
        <v>2</v>
      </c>
      <c r="CJ73" s="36">
        <v>2</v>
      </c>
      <c r="CK73" s="28"/>
      <c r="CL73" s="28"/>
      <c r="CM73" s="28"/>
      <c r="CN73" s="28"/>
      <c r="CO73" s="28"/>
      <c r="CP73" s="28"/>
      <c r="CQ73" s="28"/>
      <c r="CR73" s="29"/>
      <c r="CS73" s="28"/>
      <c r="CT73" s="28"/>
      <c r="CU73" s="28"/>
      <c r="CV73" s="29"/>
      <c r="CW73" s="48">
        <f t="shared" si="14"/>
        <v>69</v>
      </c>
      <c r="CX73" s="9">
        <f t="shared" si="15"/>
        <v>68</v>
      </c>
      <c r="CY73" s="9">
        <f t="shared" si="16"/>
        <v>0</v>
      </c>
      <c r="CZ73" s="9">
        <f t="shared" si="17"/>
        <v>15</v>
      </c>
      <c r="DA73" s="9">
        <f t="shared" si="18"/>
        <v>8</v>
      </c>
      <c r="DB73" s="9">
        <f t="shared" si="19"/>
        <v>7</v>
      </c>
      <c r="DC73" s="9">
        <f t="shared" si="20"/>
        <v>11</v>
      </c>
      <c r="DD73" s="9">
        <f t="shared" si="21"/>
        <v>2</v>
      </c>
      <c r="DE73" s="9">
        <f t="shared" si="22"/>
        <v>28</v>
      </c>
      <c r="DF73" s="9">
        <f t="shared" si="23"/>
        <v>0</v>
      </c>
      <c r="DG73" s="9">
        <f t="shared" si="24"/>
        <v>0</v>
      </c>
      <c r="DH73" s="9">
        <f t="shared" si="25"/>
        <v>1</v>
      </c>
      <c r="DI73" s="9">
        <f t="shared" si="26"/>
        <v>29</v>
      </c>
      <c r="DJ73" s="14">
        <f t="shared" si="27"/>
        <v>0.014492753623188406</v>
      </c>
    </row>
    <row r="74" spans="1:114" ht="12.75">
      <c r="A74" s="11" t="s">
        <v>49</v>
      </c>
      <c r="B74" s="11" t="s">
        <v>20</v>
      </c>
      <c r="C74" s="11" t="s">
        <v>50</v>
      </c>
      <c r="D74" s="12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2"/>
      <c r="V74" s="12"/>
      <c r="W74" s="12"/>
      <c r="X74" s="12"/>
      <c r="Y74" s="12"/>
      <c r="Z74" s="12"/>
      <c r="AA74" s="12"/>
      <c r="AB74" s="12"/>
      <c r="AC74" s="12">
        <v>1</v>
      </c>
      <c r="AD74" s="12"/>
      <c r="AE74" s="12"/>
      <c r="AF74" s="12">
        <v>1</v>
      </c>
      <c r="AG74" s="12"/>
      <c r="AH74" s="12"/>
      <c r="AI74" s="12">
        <v>1</v>
      </c>
      <c r="AJ74" s="12"/>
      <c r="AK74" s="12"/>
      <c r="AL74" s="12"/>
      <c r="AM74" s="12"/>
      <c r="AN74" s="12"/>
      <c r="AO74" s="12"/>
      <c r="AP74" s="12"/>
      <c r="AQ74" s="12">
        <v>1</v>
      </c>
      <c r="AR74" s="12"/>
      <c r="AS74" s="12"/>
      <c r="AT74" s="12"/>
      <c r="AU74" s="12">
        <v>1</v>
      </c>
      <c r="AV74" s="12">
        <v>1</v>
      </c>
      <c r="AW74" s="12"/>
      <c r="AX74" s="12"/>
      <c r="AY74" s="12">
        <v>1</v>
      </c>
      <c r="AZ74" s="12"/>
      <c r="BA74" s="12"/>
      <c r="BB74" s="12"/>
      <c r="BC74" s="12"/>
      <c r="BD74" s="12"/>
      <c r="BE74" s="12">
        <v>1</v>
      </c>
      <c r="BF74" s="12"/>
      <c r="BG74" s="12"/>
      <c r="BH74" s="12"/>
      <c r="BI74" s="12"/>
      <c r="BJ74" s="12"/>
      <c r="BK74" s="12"/>
      <c r="BL74" s="12"/>
      <c r="BM74" s="63">
        <v>1.1</v>
      </c>
      <c r="BN74" s="63">
        <v>1.1</v>
      </c>
      <c r="BO74" s="28"/>
      <c r="BP74" s="28"/>
      <c r="BQ74" s="28"/>
      <c r="BR74" s="36">
        <v>1.1</v>
      </c>
      <c r="BS74" s="36">
        <v>1.1</v>
      </c>
      <c r="BT74" s="28"/>
      <c r="BU74" s="36">
        <v>1.1</v>
      </c>
      <c r="BV74" s="28"/>
      <c r="BW74" s="28"/>
      <c r="BX74" s="28" t="s">
        <v>148</v>
      </c>
      <c r="BY74" s="28"/>
      <c r="BZ74" s="36">
        <v>1.1</v>
      </c>
      <c r="CA74" s="28"/>
      <c r="CB74" s="36">
        <v>1.1</v>
      </c>
      <c r="CC74" s="28"/>
      <c r="CD74" s="36">
        <v>1.1</v>
      </c>
      <c r="CE74" s="28"/>
      <c r="CF74" s="28"/>
      <c r="CG74" s="36">
        <v>1.1</v>
      </c>
      <c r="CH74" s="28"/>
      <c r="CI74" s="28"/>
      <c r="CJ74" s="36">
        <v>1.1</v>
      </c>
      <c r="CK74" s="28"/>
      <c r="CL74" s="36">
        <v>1.1</v>
      </c>
      <c r="CM74" s="28"/>
      <c r="CN74" s="28"/>
      <c r="CO74" s="28"/>
      <c r="CP74" s="36">
        <v>1.1</v>
      </c>
      <c r="CQ74" s="28"/>
      <c r="CR74" s="29"/>
      <c r="CS74" s="36">
        <v>1.1</v>
      </c>
      <c r="CT74" s="28"/>
      <c r="CU74" s="28"/>
      <c r="CV74" s="38">
        <v>1.1</v>
      </c>
      <c r="CW74" s="48">
        <f t="shared" si="14"/>
        <v>75</v>
      </c>
      <c r="CX74" s="9">
        <f t="shared" si="15"/>
        <v>74</v>
      </c>
      <c r="CY74" s="9">
        <f t="shared" si="16"/>
        <v>0</v>
      </c>
      <c r="CZ74" s="9">
        <f t="shared" si="17"/>
        <v>22</v>
      </c>
      <c r="DA74" s="9">
        <f t="shared" si="18"/>
        <v>8</v>
      </c>
      <c r="DB74" s="9">
        <f t="shared" si="19"/>
        <v>14</v>
      </c>
      <c r="DC74" s="9">
        <f t="shared" si="20"/>
        <v>0</v>
      </c>
      <c r="DD74" s="9">
        <f t="shared" si="21"/>
        <v>0</v>
      </c>
      <c r="DE74" s="9">
        <f t="shared" si="22"/>
        <v>22</v>
      </c>
      <c r="DF74" s="9">
        <f t="shared" si="23"/>
        <v>0</v>
      </c>
      <c r="DG74" s="9">
        <f t="shared" si="24"/>
        <v>0</v>
      </c>
      <c r="DH74" s="9">
        <f t="shared" si="25"/>
        <v>1</v>
      </c>
      <c r="DI74" s="9">
        <f t="shared" si="26"/>
        <v>23</v>
      </c>
      <c r="DJ74" s="14">
        <f t="shared" si="27"/>
        <v>0.013333333333333334</v>
      </c>
    </row>
    <row r="75" spans="1:114" ht="12.75">
      <c r="A75" s="11" t="s">
        <v>72</v>
      </c>
      <c r="B75" s="11" t="s">
        <v>15</v>
      </c>
      <c r="C75" s="11" t="s">
        <v>9</v>
      </c>
      <c r="D75" s="12"/>
      <c r="E75" s="12"/>
      <c r="F75" s="12"/>
      <c r="G75" s="12"/>
      <c r="H75" s="12" t="s">
        <v>17</v>
      </c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>
        <v>1</v>
      </c>
      <c r="T75" s="12">
        <v>1</v>
      </c>
      <c r="U75" s="12"/>
      <c r="V75" s="12"/>
      <c r="W75" s="12"/>
      <c r="X75" s="12"/>
      <c r="Y75" s="12"/>
      <c r="Z75" s="12"/>
      <c r="AA75" s="12">
        <v>1</v>
      </c>
      <c r="AB75" s="12">
        <v>1</v>
      </c>
      <c r="AC75" s="12"/>
      <c r="AD75" s="12">
        <v>1</v>
      </c>
      <c r="AE75" s="12"/>
      <c r="AF75" s="12"/>
      <c r="AG75" s="12">
        <v>1</v>
      </c>
      <c r="AH75" s="12">
        <v>1</v>
      </c>
      <c r="AI75" s="12">
        <v>1</v>
      </c>
      <c r="AJ75" s="12"/>
      <c r="AK75" s="12"/>
      <c r="AL75" s="12"/>
      <c r="AM75" s="12"/>
      <c r="AN75" s="12"/>
      <c r="AO75" s="12"/>
      <c r="AP75" s="12"/>
      <c r="AQ75" s="12">
        <v>1</v>
      </c>
      <c r="AR75" s="12"/>
      <c r="AS75" s="12"/>
      <c r="AT75" s="12"/>
      <c r="AU75" s="12"/>
      <c r="AV75" s="12"/>
      <c r="AW75" s="13"/>
      <c r="AX75" s="13"/>
      <c r="AY75" s="13"/>
      <c r="AZ75" s="13">
        <v>1</v>
      </c>
      <c r="BA75" s="13">
        <v>1</v>
      </c>
      <c r="BB75" s="13">
        <v>1</v>
      </c>
      <c r="BC75" s="13"/>
      <c r="BD75" s="13"/>
      <c r="BE75" s="13"/>
      <c r="BF75" s="27"/>
      <c r="BG75" s="28"/>
      <c r="BH75" s="34"/>
      <c r="BI75" s="28"/>
      <c r="BJ75" s="28"/>
      <c r="BK75" s="28"/>
      <c r="BL75" s="28"/>
      <c r="BM75" s="28"/>
      <c r="BN75" s="36">
        <v>1.1</v>
      </c>
      <c r="BO75" s="36">
        <v>1.1</v>
      </c>
      <c r="BP75" s="28"/>
      <c r="BQ75" s="36">
        <v>2</v>
      </c>
      <c r="BR75" s="36">
        <v>2</v>
      </c>
      <c r="BS75" s="36">
        <v>2</v>
      </c>
      <c r="BT75" s="28"/>
      <c r="BU75" s="28"/>
      <c r="BV75" s="28"/>
      <c r="BW75" s="28"/>
      <c r="BX75" s="28"/>
      <c r="BY75" s="28"/>
      <c r="BZ75" s="28"/>
      <c r="CA75" s="28"/>
      <c r="CB75" s="28"/>
      <c r="CC75" s="28"/>
      <c r="CD75" s="28"/>
      <c r="CE75" s="28"/>
      <c r="CF75" s="28"/>
      <c r="CG75" s="28"/>
      <c r="CH75" s="36">
        <v>1.1</v>
      </c>
      <c r="CI75" s="28"/>
      <c r="CJ75" s="28"/>
      <c r="CK75" s="28"/>
      <c r="CL75" s="28"/>
      <c r="CM75" s="28"/>
      <c r="CN75" s="28"/>
      <c r="CO75" s="28"/>
      <c r="CP75" s="28"/>
      <c r="CQ75" s="28"/>
      <c r="CR75" s="29"/>
      <c r="CS75" s="28"/>
      <c r="CT75" s="28"/>
      <c r="CU75" s="28"/>
      <c r="CV75" s="38">
        <v>1.1</v>
      </c>
      <c r="CW75" s="48">
        <f t="shared" si="14"/>
        <v>78</v>
      </c>
      <c r="CX75" s="9">
        <f t="shared" si="15"/>
        <v>77</v>
      </c>
      <c r="CY75" s="9">
        <f t="shared" si="16"/>
        <v>0</v>
      </c>
      <c r="CZ75" s="9">
        <f t="shared" si="17"/>
        <v>16</v>
      </c>
      <c r="DA75" s="9">
        <f t="shared" si="18"/>
        <v>12</v>
      </c>
      <c r="DB75" s="9">
        <f t="shared" si="19"/>
        <v>4</v>
      </c>
      <c r="DC75" s="9">
        <f t="shared" si="20"/>
        <v>3</v>
      </c>
      <c r="DD75" s="9">
        <f t="shared" si="21"/>
        <v>0</v>
      </c>
      <c r="DE75" s="9">
        <f t="shared" si="22"/>
        <v>19</v>
      </c>
      <c r="DF75" s="9">
        <f t="shared" si="23"/>
        <v>0</v>
      </c>
      <c r="DG75" s="9">
        <f t="shared" si="24"/>
        <v>0</v>
      </c>
      <c r="DH75" s="9">
        <f t="shared" si="25"/>
        <v>1</v>
      </c>
      <c r="DI75" s="9">
        <f t="shared" si="26"/>
        <v>20</v>
      </c>
      <c r="DJ75" s="14">
        <f t="shared" si="27"/>
        <v>0.01282051282051282</v>
      </c>
    </row>
    <row r="76" spans="1:114" ht="12.75">
      <c r="A76" s="11" t="s">
        <v>68</v>
      </c>
      <c r="B76" s="11" t="s">
        <v>27</v>
      </c>
      <c r="C76" s="11" t="s">
        <v>69</v>
      </c>
      <c r="D76" s="12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>
        <v>1</v>
      </c>
      <c r="T76" s="13">
        <v>1</v>
      </c>
      <c r="U76" s="13"/>
      <c r="V76" s="13"/>
      <c r="W76" s="13"/>
      <c r="X76" s="13">
        <v>1</v>
      </c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>
        <v>1</v>
      </c>
      <c r="AK76" s="13"/>
      <c r="AL76" s="13">
        <v>1</v>
      </c>
      <c r="AM76" s="13">
        <v>1</v>
      </c>
      <c r="AN76" s="13">
        <v>1</v>
      </c>
      <c r="AO76" s="13"/>
      <c r="AP76" s="13"/>
      <c r="AQ76" s="13">
        <v>1</v>
      </c>
      <c r="AR76" s="13"/>
      <c r="AS76" s="13"/>
      <c r="AT76" s="13"/>
      <c r="AU76" s="13"/>
      <c r="AV76" s="13">
        <v>1</v>
      </c>
      <c r="AW76" s="13"/>
      <c r="AX76" s="13"/>
      <c r="AY76" s="13"/>
      <c r="AZ76" s="13"/>
      <c r="BA76" s="13">
        <v>1</v>
      </c>
      <c r="BB76" s="13">
        <v>1</v>
      </c>
      <c r="BC76" s="13"/>
      <c r="BD76" s="13"/>
      <c r="BE76" s="13"/>
      <c r="BF76" s="27"/>
      <c r="BG76" s="28"/>
      <c r="BH76" s="28"/>
      <c r="BI76" s="28"/>
      <c r="BJ76" s="28"/>
      <c r="BK76" s="28"/>
      <c r="BL76" s="28"/>
      <c r="BM76" s="28"/>
      <c r="BN76" s="28"/>
      <c r="BO76" s="36">
        <v>1.1</v>
      </c>
      <c r="BP76" s="28"/>
      <c r="BQ76" s="28"/>
      <c r="BR76" s="28"/>
      <c r="BS76" s="36">
        <v>1.1</v>
      </c>
      <c r="BT76" s="36">
        <v>1.1</v>
      </c>
      <c r="BU76" s="28"/>
      <c r="BV76" s="28"/>
      <c r="BW76" s="28"/>
      <c r="BX76" s="28"/>
      <c r="BY76" s="28"/>
      <c r="BZ76" s="28"/>
      <c r="CA76" s="28"/>
      <c r="CB76" s="28"/>
      <c r="CC76" s="36">
        <v>1</v>
      </c>
      <c r="CD76" s="28" t="s">
        <v>17</v>
      </c>
      <c r="CE76" s="28"/>
      <c r="CF76" s="28"/>
      <c r="CG76" s="28"/>
      <c r="CH76" s="36">
        <v>1</v>
      </c>
      <c r="CI76" s="28"/>
      <c r="CJ76" s="28"/>
      <c r="CK76" s="28"/>
      <c r="CL76" s="28"/>
      <c r="CM76" s="28"/>
      <c r="CN76" s="28"/>
      <c r="CO76" s="28"/>
      <c r="CP76" s="28"/>
      <c r="CQ76" s="28"/>
      <c r="CR76" s="29"/>
      <c r="CS76" s="28"/>
      <c r="CT76" s="28"/>
      <c r="CU76" s="28"/>
      <c r="CV76" s="29"/>
      <c r="CW76" s="48">
        <f t="shared" si="14"/>
        <v>81</v>
      </c>
      <c r="CX76" s="9">
        <f t="shared" si="15"/>
        <v>80</v>
      </c>
      <c r="CY76" s="9">
        <f t="shared" si="16"/>
        <v>0</v>
      </c>
      <c r="CZ76" s="9">
        <f t="shared" si="17"/>
        <v>16</v>
      </c>
      <c r="DA76" s="9">
        <f t="shared" si="18"/>
        <v>13</v>
      </c>
      <c r="DB76" s="9">
        <f t="shared" si="19"/>
        <v>3</v>
      </c>
      <c r="DC76" s="9">
        <f t="shared" si="20"/>
        <v>0</v>
      </c>
      <c r="DD76" s="9">
        <f t="shared" si="21"/>
        <v>0</v>
      </c>
      <c r="DE76" s="9">
        <f t="shared" si="22"/>
        <v>16</v>
      </c>
      <c r="DF76" s="9">
        <f t="shared" si="23"/>
        <v>0</v>
      </c>
      <c r="DG76" s="9">
        <f t="shared" si="24"/>
        <v>0</v>
      </c>
      <c r="DH76" s="9">
        <f t="shared" si="25"/>
        <v>1</v>
      </c>
      <c r="DI76" s="9">
        <f t="shared" si="26"/>
        <v>17</v>
      </c>
      <c r="DJ76" s="14">
        <f t="shared" si="27"/>
        <v>0.012345679012345678</v>
      </c>
    </row>
    <row r="77" spans="1:114" ht="12.75">
      <c r="A77" s="11" t="s">
        <v>96</v>
      </c>
      <c r="B77" s="11" t="s">
        <v>19</v>
      </c>
      <c r="C77" s="11" t="s">
        <v>32</v>
      </c>
      <c r="D77" s="12"/>
      <c r="E77" s="13"/>
      <c r="F77" s="13"/>
      <c r="G77" s="13"/>
      <c r="H77" s="13" t="s">
        <v>17</v>
      </c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>
        <v>1</v>
      </c>
      <c r="T77" s="13">
        <v>1</v>
      </c>
      <c r="U77" s="13"/>
      <c r="V77" s="13"/>
      <c r="W77" s="13"/>
      <c r="X77" s="13"/>
      <c r="Y77" s="13"/>
      <c r="Z77" s="13"/>
      <c r="AA77" s="13">
        <v>1</v>
      </c>
      <c r="AB77" s="13">
        <v>1</v>
      </c>
      <c r="AC77" s="13">
        <v>1</v>
      </c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>
        <v>1</v>
      </c>
      <c r="AQ77" s="13"/>
      <c r="AR77" s="13"/>
      <c r="AS77" s="13"/>
      <c r="AT77" s="13">
        <v>3</v>
      </c>
      <c r="AU77" s="13">
        <v>3</v>
      </c>
      <c r="AV77" s="13">
        <v>3</v>
      </c>
      <c r="AW77" s="13"/>
      <c r="AX77" s="13"/>
      <c r="AY77" s="13"/>
      <c r="AZ77" s="13"/>
      <c r="BA77" s="13"/>
      <c r="BB77" s="13"/>
      <c r="BC77" s="13"/>
      <c r="BD77" s="13"/>
      <c r="BE77" s="13"/>
      <c r="BF77" s="27"/>
      <c r="BG77" s="28"/>
      <c r="BH77" s="28"/>
      <c r="BI77" s="28"/>
      <c r="BJ77" s="28"/>
      <c r="BK77" s="28"/>
      <c r="BL77" s="36">
        <v>1.1</v>
      </c>
      <c r="BM77" s="28"/>
      <c r="BN77" s="36">
        <v>1.1</v>
      </c>
      <c r="BO77" s="28"/>
      <c r="BP77" s="28"/>
      <c r="BQ77" s="36">
        <v>1.1</v>
      </c>
      <c r="BR77" s="28"/>
      <c r="BS77" s="36">
        <v>1.1</v>
      </c>
      <c r="BT77" s="36">
        <v>1.1</v>
      </c>
      <c r="BU77" s="28"/>
      <c r="BV77" s="28"/>
      <c r="BW77" s="28"/>
      <c r="BX77" s="36">
        <v>1.1</v>
      </c>
      <c r="BY77" s="28"/>
      <c r="BZ77" s="28"/>
      <c r="CA77" s="28"/>
      <c r="CB77" s="28"/>
      <c r="CC77" s="28"/>
      <c r="CD77" s="28"/>
      <c r="CE77" s="28"/>
      <c r="CF77" s="28"/>
      <c r="CG77" s="28"/>
      <c r="CH77" s="28"/>
      <c r="CI77" s="28"/>
      <c r="CJ77" s="28"/>
      <c r="CK77" s="28"/>
      <c r="CL77" s="28"/>
      <c r="CM77" s="28"/>
      <c r="CN77" s="28"/>
      <c r="CO77" s="28"/>
      <c r="CP77" s="28"/>
      <c r="CQ77" s="28"/>
      <c r="CR77" s="29"/>
      <c r="CS77" s="28"/>
      <c r="CT77" s="28"/>
      <c r="CU77" s="28"/>
      <c r="CV77" s="38">
        <v>1.1</v>
      </c>
      <c r="CW77" s="48">
        <f t="shared" si="14"/>
        <v>81</v>
      </c>
      <c r="CX77" s="9">
        <f t="shared" si="15"/>
        <v>80</v>
      </c>
      <c r="CY77" s="9">
        <f t="shared" si="16"/>
        <v>0</v>
      </c>
      <c r="CZ77" s="9">
        <f t="shared" si="17"/>
        <v>13</v>
      </c>
      <c r="DA77" s="9">
        <f t="shared" si="18"/>
        <v>6</v>
      </c>
      <c r="DB77" s="9">
        <f t="shared" si="19"/>
        <v>7</v>
      </c>
      <c r="DC77" s="9">
        <f t="shared" si="20"/>
        <v>0</v>
      </c>
      <c r="DD77" s="9">
        <f t="shared" si="21"/>
        <v>3</v>
      </c>
      <c r="DE77" s="9">
        <f t="shared" si="22"/>
        <v>16</v>
      </c>
      <c r="DF77" s="9">
        <f t="shared" si="23"/>
        <v>0</v>
      </c>
      <c r="DG77" s="9">
        <f t="shared" si="24"/>
        <v>0</v>
      </c>
      <c r="DH77" s="9">
        <f t="shared" si="25"/>
        <v>1</v>
      </c>
      <c r="DI77" s="9">
        <f t="shared" si="26"/>
        <v>17</v>
      </c>
      <c r="DJ77" s="14">
        <f t="shared" si="27"/>
        <v>0.012345679012345678</v>
      </c>
    </row>
    <row r="78" spans="1:114" ht="12.75">
      <c r="A78" s="11" t="s">
        <v>108</v>
      </c>
      <c r="B78" s="11" t="s">
        <v>27</v>
      </c>
      <c r="C78" s="11" t="s">
        <v>79</v>
      </c>
      <c r="D78" s="12"/>
      <c r="E78" s="13"/>
      <c r="F78" s="13"/>
      <c r="G78" s="13"/>
      <c r="H78" s="13" t="s">
        <v>17</v>
      </c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>
        <v>1</v>
      </c>
      <c r="T78" s="13">
        <v>1</v>
      </c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>
        <v>1</v>
      </c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>
        <v>1</v>
      </c>
      <c r="BF78" s="27"/>
      <c r="BG78" s="28"/>
      <c r="BH78" s="28"/>
      <c r="BI78" s="28"/>
      <c r="BJ78" s="28"/>
      <c r="BK78" s="28"/>
      <c r="BL78" s="36">
        <v>1.1</v>
      </c>
      <c r="BM78" s="36">
        <v>1.1</v>
      </c>
      <c r="BN78" s="36">
        <v>1.1</v>
      </c>
      <c r="BO78" s="28"/>
      <c r="BP78" s="28"/>
      <c r="BQ78" s="28"/>
      <c r="BR78" s="28"/>
      <c r="BS78" s="28"/>
      <c r="BT78" s="36">
        <v>1.1</v>
      </c>
      <c r="BU78" s="36">
        <v>1.1</v>
      </c>
      <c r="BV78" s="28"/>
      <c r="BW78" s="28"/>
      <c r="BX78" s="28"/>
      <c r="BY78" s="28"/>
      <c r="BZ78" s="28"/>
      <c r="CA78" s="28"/>
      <c r="CB78" s="28"/>
      <c r="CC78" s="28"/>
      <c r="CD78" s="28"/>
      <c r="CE78" s="28"/>
      <c r="CF78" s="28"/>
      <c r="CG78" s="28"/>
      <c r="CH78" s="28"/>
      <c r="CI78" s="28"/>
      <c r="CJ78" s="28"/>
      <c r="CK78" s="28"/>
      <c r="CL78" s="28"/>
      <c r="CM78" s="28"/>
      <c r="CN78" s="28"/>
      <c r="CO78" s="28"/>
      <c r="CP78" s="28"/>
      <c r="CQ78" s="28"/>
      <c r="CR78" s="29"/>
      <c r="CS78" s="28"/>
      <c r="CT78" s="28"/>
      <c r="CU78" s="28"/>
      <c r="CV78" s="29"/>
      <c r="CW78" s="48">
        <f aca="true" t="shared" si="28" ref="CW78:CW102">DH78+CX78</f>
        <v>88</v>
      </c>
      <c r="CX78" s="9">
        <f aca="true" t="shared" si="29" ref="CX78:CX102">COUNTIF(D78:CV78,"")</f>
        <v>87</v>
      </c>
      <c r="CY78" s="9">
        <f aca="true" t="shared" si="30" ref="CY78:CY102">COUNTIF(D78:CV78,"LS")</f>
        <v>0</v>
      </c>
      <c r="CZ78" s="9">
        <f aca="true" t="shared" si="31" ref="CZ78:CZ102">DA78+DB78</f>
        <v>9</v>
      </c>
      <c r="DA78" s="9">
        <f aca="true" t="shared" si="32" ref="DA78:DA102">COUNTIF(D78:CV78,1)</f>
        <v>4</v>
      </c>
      <c r="DB78" s="9">
        <f aca="true" t="shared" si="33" ref="DB78:DB102">COUNTIF(D78:CV78,1.1)</f>
        <v>5</v>
      </c>
      <c r="DC78" s="9">
        <f aca="true" t="shared" si="34" ref="DC78:DC102">COUNTIF(D78:CV78,2)</f>
        <v>0</v>
      </c>
      <c r="DD78" s="9">
        <f aca="true" t="shared" si="35" ref="DD78:DD102">COUNTIF(D78:CV78,3)</f>
        <v>0</v>
      </c>
      <c r="DE78" s="9">
        <f aca="true" t="shared" si="36" ref="DE78:DE102">CY78+DA78+DB78+DC78+DD78</f>
        <v>9</v>
      </c>
      <c r="DF78" s="9">
        <f aca="true" t="shared" si="37" ref="DF78:DF102">COUNTIF(D78:CV78,"s")</f>
        <v>0</v>
      </c>
      <c r="DG78" s="9">
        <f aca="true" t="shared" si="38" ref="DG78:DG102">COUNTIF(D78:CV78,"r")</f>
        <v>0</v>
      </c>
      <c r="DH78" s="9">
        <f aca="true" t="shared" si="39" ref="DH78:DH102">COUNTIF(D78:CV78,"f")</f>
        <v>1</v>
      </c>
      <c r="DI78" s="9">
        <f aca="true" t="shared" si="40" ref="DI78:DI102">DE78+DH78</f>
        <v>10</v>
      </c>
      <c r="DJ78" s="14">
        <f aca="true" t="shared" si="41" ref="DJ78:DJ103">(DH78/CW78)</f>
        <v>0.011363636363636364</v>
      </c>
    </row>
    <row r="79" spans="1:114" ht="12.75">
      <c r="A79" s="11" t="s">
        <v>110</v>
      </c>
      <c r="B79" s="11" t="s">
        <v>19</v>
      </c>
      <c r="C79" s="11" t="s">
        <v>28</v>
      </c>
      <c r="D79" s="12"/>
      <c r="E79" s="13"/>
      <c r="F79" s="13"/>
      <c r="G79" s="13"/>
      <c r="H79" s="13" t="s">
        <v>17</v>
      </c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>
        <v>1</v>
      </c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3"/>
      <c r="AW79" s="13"/>
      <c r="AX79" s="13"/>
      <c r="AY79" s="13"/>
      <c r="AZ79" s="13"/>
      <c r="BA79" s="13"/>
      <c r="BB79" s="13">
        <v>1</v>
      </c>
      <c r="BC79" s="13"/>
      <c r="BD79" s="13"/>
      <c r="BE79" s="13"/>
      <c r="BF79" s="27"/>
      <c r="BG79" s="28"/>
      <c r="BH79" s="28"/>
      <c r="BI79" s="28"/>
      <c r="BJ79" s="28"/>
      <c r="BK79" s="28"/>
      <c r="BL79" s="28"/>
      <c r="BM79" s="28"/>
      <c r="BN79" s="28"/>
      <c r="BO79" s="28"/>
      <c r="BP79" s="36">
        <v>1.1</v>
      </c>
      <c r="BQ79" s="28"/>
      <c r="BR79" s="28"/>
      <c r="BS79" s="36">
        <v>1.1</v>
      </c>
      <c r="BT79" s="28"/>
      <c r="BU79" s="36">
        <v>1.1</v>
      </c>
      <c r="BV79" s="36">
        <v>1.1</v>
      </c>
      <c r="BW79" s="28"/>
      <c r="BX79" s="28"/>
      <c r="BY79" s="28"/>
      <c r="BZ79" s="28"/>
      <c r="CA79" s="28"/>
      <c r="CB79" s="28"/>
      <c r="CC79" s="28"/>
      <c r="CD79" s="36">
        <v>1.1</v>
      </c>
      <c r="CE79" s="28"/>
      <c r="CF79" s="28"/>
      <c r="CG79" s="28"/>
      <c r="CH79" s="28"/>
      <c r="CI79" s="28"/>
      <c r="CJ79" s="28"/>
      <c r="CK79" s="28"/>
      <c r="CL79" s="28"/>
      <c r="CM79" s="28"/>
      <c r="CN79" s="28"/>
      <c r="CO79" s="28"/>
      <c r="CP79" s="36">
        <v>1.1</v>
      </c>
      <c r="CQ79" s="28"/>
      <c r="CR79" s="29"/>
      <c r="CS79" s="28"/>
      <c r="CT79" s="28"/>
      <c r="CU79" s="28"/>
      <c r="CV79" s="38">
        <v>1.1</v>
      </c>
      <c r="CW79" s="48">
        <f t="shared" si="28"/>
        <v>88</v>
      </c>
      <c r="CX79" s="9">
        <f t="shared" si="29"/>
        <v>87</v>
      </c>
      <c r="CY79" s="9">
        <f t="shared" si="30"/>
        <v>0</v>
      </c>
      <c r="CZ79" s="9">
        <f t="shared" si="31"/>
        <v>9</v>
      </c>
      <c r="DA79" s="9">
        <f t="shared" si="32"/>
        <v>2</v>
      </c>
      <c r="DB79" s="9">
        <f t="shared" si="33"/>
        <v>7</v>
      </c>
      <c r="DC79" s="9">
        <f t="shared" si="34"/>
        <v>0</v>
      </c>
      <c r="DD79" s="9">
        <f t="shared" si="35"/>
        <v>0</v>
      </c>
      <c r="DE79" s="9">
        <f t="shared" si="36"/>
        <v>9</v>
      </c>
      <c r="DF79" s="9">
        <f t="shared" si="37"/>
        <v>0</v>
      </c>
      <c r="DG79" s="9">
        <f t="shared" si="38"/>
        <v>0</v>
      </c>
      <c r="DH79" s="9">
        <f t="shared" si="39"/>
        <v>1</v>
      </c>
      <c r="DI79" s="9">
        <f t="shared" si="40"/>
        <v>10</v>
      </c>
      <c r="DJ79" s="14">
        <f t="shared" si="41"/>
        <v>0.011363636363636364</v>
      </c>
    </row>
    <row r="80" spans="1:114" ht="12.75">
      <c r="A80" s="11" t="s">
        <v>98</v>
      </c>
      <c r="B80" s="11" t="s">
        <v>27</v>
      </c>
      <c r="C80" s="11" t="s">
        <v>60</v>
      </c>
      <c r="D80" s="12"/>
      <c r="E80" s="13"/>
      <c r="F80" s="13"/>
      <c r="G80" s="13"/>
      <c r="H80" s="13" t="s">
        <v>17</v>
      </c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3"/>
      <c r="AW80" s="13"/>
      <c r="AX80" s="13"/>
      <c r="AY80" s="13"/>
      <c r="AZ80" s="13">
        <v>1</v>
      </c>
      <c r="BA80" s="13">
        <v>1</v>
      </c>
      <c r="BB80" s="13">
        <v>1</v>
      </c>
      <c r="BC80" s="13"/>
      <c r="BD80" s="13"/>
      <c r="BE80" s="13"/>
      <c r="BF80" s="27"/>
      <c r="BG80" s="28"/>
      <c r="BH80" s="28"/>
      <c r="BI80" s="28"/>
      <c r="BJ80" s="28"/>
      <c r="BK80" s="28"/>
      <c r="BL80" s="28"/>
      <c r="BM80" s="28"/>
      <c r="BN80" s="28"/>
      <c r="BO80" s="28"/>
      <c r="BP80" s="28"/>
      <c r="BQ80" s="36">
        <v>1.1</v>
      </c>
      <c r="BR80" s="36">
        <v>1.1</v>
      </c>
      <c r="BS80" s="36">
        <v>1.1</v>
      </c>
      <c r="BT80" s="28"/>
      <c r="BU80" s="28"/>
      <c r="BV80" s="28"/>
      <c r="BW80" s="28"/>
      <c r="BX80" s="28"/>
      <c r="BY80" s="28"/>
      <c r="BZ80" s="36">
        <v>1.1</v>
      </c>
      <c r="CA80" s="28"/>
      <c r="CB80" s="28"/>
      <c r="CC80" s="28"/>
      <c r="CD80" s="28"/>
      <c r="CE80" s="28"/>
      <c r="CF80" s="28"/>
      <c r="CG80" s="28"/>
      <c r="CH80" s="28"/>
      <c r="CI80" s="28"/>
      <c r="CJ80" s="36">
        <v>1.1</v>
      </c>
      <c r="CK80" s="28"/>
      <c r="CL80" s="28"/>
      <c r="CM80" s="28"/>
      <c r="CN80" s="28"/>
      <c r="CO80" s="28"/>
      <c r="CP80" s="28"/>
      <c r="CQ80" s="28"/>
      <c r="CR80" s="29"/>
      <c r="CS80" s="28"/>
      <c r="CT80" s="28"/>
      <c r="CU80" s="28"/>
      <c r="CV80" s="29"/>
      <c r="CW80" s="48">
        <f t="shared" si="28"/>
        <v>89</v>
      </c>
      <c r="CX80" s="9">
        <f t="shared" si="29"/>
        <v>88</v>
      </c>
      <c r="CY80" s="9">
        <f t="shared" si="30"/>
        <v>0</v>
      </c>
      <c r="CZ80" s="9">
        <f t="shared" si="31"/>
        <v>8</v>
      </c>
      <c r="DA80" s="9">
        <f t="shared" si="32"/>
        <v>3</v>
      </c>
      <c r="DB80" s="9">
        <f t="shared" si="33"/>
        <v>5</v>
      </c>
      <c r="DC80" s="9">
        <f t="shared" si="34"/>
        <v>0</v>
      </c>
      <c r="DD80" s="9">
        <f t="shared" si="35"/>
        <v>0</v>
      </c>
      <c r="DE80" s="9">
        <f t="shared" si="36"/>
        <v>8</v>
      </c>
      <c r="DF80" s="9">
        <f t="shared" si="37"/>
        <v>0</v>
      </c>
      <c r="DG80" s="9">
        <f t="shared" si="38"/>
        <v>0</v>
      </c>
      <c r="DH80" s="9">
        <f t="shared" si="39"/>
        <v>1</v>
      </c>
      <c r="DI80" s="9">
        <f t="shared" si="40"/>
        <v>9</v>
      </c>
      <c r="DJ80" s="14">
        <f t="shared" si="41"/>
        <v>0.011235955056179775</v>
      </c>
    </row>
    <row r="81" spans="1:114" ht="12.75">
      <c r="A81" s="11" t="s">
        <v>21</v>
      </c>
      <c r="B81" s="11" t="s">
        <v>22</v>
      </c>
      <c r="C81" s="11" t="s">
        <v>23</v>
      </c>
      <c r="D81" s="12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>
        <v>2</v>
      </c>
      <c r="T81" s="13">
        <v>2</v>
      </c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27"/>
      <c r="BG81" s="28"/>
      <c r="BH81" s="28"/>
      <c r="BI81" s="28"/>
      <c r="BJ81" s="28"/>
      <c r="BK81" s="28"/>
      <c r="BL81" s="28"/>
      <c r="BM81" s="28"/>
      <c r="BN81" s="28" t="s">
        <v>17</v>
      </c>
      <c r="BO81" s="28"/>
      <c r="BP81" s="28"/>
      <c r="BQ81" s="36">
        <v>1.1</v>
      </c>
      <c r="BR81" s="36">
        <v>1.1</v>
      </c>
      <c r="BS81" s="36">
        <v>1.1</v>
      </c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36">
        <v>1</v>
      </c>
      <c r="CL81" s="36">
        <v>1</v>
      </c>
      <c r="CM81" s="28"/>
      <c r="CN81" s="28"/>
      <c r="CO81" s="28"/>
      <c r="CP81" s="28"/>
      <c r="CQ81" s="28"/>
      <c r="CR81" s="29"/>
      <c r="CS81" s="28"/>
      <c r="CT81" s="28"/>
      <c r="CU81" s="28"/>
      <c r="CV81" s="29"/>
      <c r="CW81" s="48">
        <f t="shared" si="28"/>
        <v>90</v>
      </c>
      <c r="CX81" s="9">
        <f t="shared" si="29"/>
        <v>89</v>
      </c>
      <c r="CY81" s="9">
        <f t="shared" si="30"/>
        <v>0</v>
      </c>
      <c r="CZ81" s="9">
        <f t="shared" si="31"/>
        <v>5</v>
      </c>
      <c r="DA81" s="9">
        <f t="shared" si="32"/>
        <v>2</v>
      </c>
      <c r="DB81" s="9">
        <f t="shared" si="33"/>
        <v>3</v>
      </c>
      <c r="DC81" s="9">
        <f t="shared" si="34"/>
        <v>2</v>
      </c>
      <c r="DD81" s="9">
        <f t="shared" si="35"/>
        <v>0</v>
      </c>
      <c r="DE81" s="9">
        <f t="shared" si="36"/>
        <v>7</v>
      </c>
      <c r="DF81" s="9">
        <f t="shared" si="37"/>
        <v>0</v>
      </c>
      <c r="DG81" s="9">
        <f t="shared" si="38"/>
        <v>0</v>
      </c>
      <c r="DH81" s="9">
        <f t="shared" si="39"/>
        <v>1</v>
      </c>
      <c r="DI81" s="9">
        <f t="shared" si="40"/>
        <v>8</v>
      </c>
      <c r="DJ81" s="14">
        <f t="shared" si="41"/>
        <v>0.011111111111111112</v>
      </c>
    </row>
    <row r="82" spans="1:114" ht="12.75">
      <c r="A82" s="11" t="s">
        <v>29</v>
      </c>
      <c r="B82" s="11" t="s">
        <v>15</v>
      </c>
      <c r="C82" s="11" t="s">
        <v>30</v>
      </c>
      <c r="D82" s="12">
        <v>1</v>
      </c>
      <c r="E82" s="13">
        <v>1</v>
      </c>
      <c r="F82" s="13">
        <v>1</v>
      </c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>
        <v>1</v>
      </c>
      <c r="R82" s="13">
        <v>1</v>
      </c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3"/>
      <c r="AW82" s="13"/>
      <c r="AX82" s="13"/>
      <c r="AY82" s="13"/>
      <c r="AZ82" s="13"/>
      <c r="BA82" s="13"/>
      <c r="BB82" s="13"/>
      <c r="BC82" s="13"/>
      <c r="BD82" s="13"/>
      <c r="BE82" s="13"/>
      <c r="BF82" s="27"/>
      <c r="BG82" s="28"/>
      <c r="BH82" s="28"/>
      <c r="BI82" s="28"/>
      <c r="BJ82" s="28"/>
      <c r="BK82" s="28"/>
      <c r="BL82" s="28"/>
      <c r="BM82" s="28"/>
      <c r="BN82" s="28" t="s">
        <v>17</v>
      </c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9"/>
      <c r="CS82" s="28"/>
      <c r="CT82" s="28"/>
      <c r="CU82" s="28"/>
      <c r="CV82" s="29"/>
      <c r="CW82" s="48">
        <f t="shared" si="28"/>
        <v>92</v>
      </c>
      <c r="CX82" s="9">
        <f t="shared" si="29"/>
        <v>91</v>
      </c>
      <c r="CY82" s="9">
        <f t="shared" si="30"/>
        <v>0</v>
      </c>
      <c r="CZ82" s="9">
        <f t="shared" si="31"/>
        <v>5</v>
      </c>
      <c r="DA82" s="9">
        <f t="shared" si="32"/>
        <v>5</v>
      </c>
      <c r="DB82" s="9">
        <f t="shared" si="33"/>
        <v>0</v>
      </c>
      <c r="DC82" s="9">
        <f t="shared" si="34"/>
        <v>0</v>
      </c>
      <c r="DD82" s="9">
        <f t="shared" si="35"/>
        <v>0</v>
      </c>
      <c r="DE82" s="9">
        <f t="shared" si="36"/>
        <v>5</v>
      </c>
      <c r="DF82" s="9">
        <f t="shared" si="37"/>
        <v>0</v>
      </c>
      <c r="DG82" s="9">
        <f t="shared" si="38"/>
        <v>0</v>
      </c>
      <c r="DH82" s="9">
        <f t="shared" si="39"/>
        <v>1</v>
      </c>
      <c r="DI82" s="9">
        <f t="shared" si="40"/>
        <v>6</v>
      </c>
      <c r="DJ82" s="14">
        <f t="shared" si="41"/>
        <v>0.010869565217391304</v>
      </c>
    </row>
    <row r="83" spans="1:114" ht="12.75">
      <c r="A83" s="11" t="s">
        <v>101</v>
      </c>
      <c r="B83" s="11" t="s">
        <v>15</v>
      </c>
      <c r="C83" s="11" t="s">
        <v>38</v>
      </c>
      <c r="D83" s="12"/>
      <c r="E83" s="13"/>
      <c r="F83" s="13"/>
      <c r="G83" s="13"/>
      <c r="H83" s="13" t="s">
        <v>17</v>
      </c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>
        <v>3</v>
      </c>
      <c r="AF83" s="13">
        <v>3</v>
      </c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3">
        <v>1</v>
      </c>
      <c r="AW83" s="13"/>
      <c r="AX83" s="13"/>
      <c r="AY83" s="13"/>
      <c r="AZ83" s="13"/>
      <c r="BA83" s="13"/>
      <c r="BB83" s="13"/>
      <c r="BC83" s="13"/>
      <c r="BD83" s="13"/>
      <c r="BE83" s="13"/>
      <c r="BF83" s="27"/>
      <c r="BG83" s="28"/>
      <c r="BH83" s="28"/>
      <c r="BI83" s="28"/>
      <c r="BJ83" s="28"/>
      <c r="BK83" s="28"/>
      <c r="BL83" s="28"/>
      <c r="BM83" s="28"/>
      <c r="BN83" s="28"/>
      <c r="BO83" s="28"/>
      <c r="BP83" s="28"/>
      <c r="BQ83" s="28"/>
      <c r="BR83" s="28"/>
      <c r="BS83" s="28"/>
      <c r="BT83" s="28"/>
      <c r="BU83" s="28"/>
      <c r="BV83" s="28"/>
      <c r="BW83" s="28"/>
      <c r="BX83" s="28"/>
      <c r="BY83" s="28"/>
      <c r="BZ83" s="28"/>
      <c r="CA83" s="28"/>
      <c r="CB83" s="28"/>
      <c r="CC83" s="28"/>
      <c r="CD83" s="28"/>
      <c r="CE83" s="28"/>
      <c r="CF83" s="28"/>
      <c r="CG83" s="28"/>
      <c r="CH83" s="28"/>
      <c r="CI83" s="28"/>
      <c r="CJ83" s="28"/>
      <c r="CK83" s="28"/>
      <c r="CL83" s="28"/>
      <c r="CM83" s="28"/>
      <c r="CN83" s="28"/>
      <c r="CO83" s="28"/>
      <c r="CP83" s="28"/>
      <c r="CQ83" s="28"/>
      <c r="CR83" s="29"/>
      <c r="CS83" s="28"/>
      <c r="CT83" s="28"/>
      <c r="CU83" s="28"/>
      <c r="CV83" s="29"/>
      <c r="CW83" s="48">
        <f t="shared" si="28"/>
        <v>94</v>
      </c>
      <c r="CX83" s="9">
        <f t="shared" si="29"/>
        <v>93</v>
      </c>
      <c r="CY83" s="9">
        <f t="shared" si="30"/>
        <v>0</v>
      </c>
      <c r="CZ83" s="9">
        <f t="shared" si="31"/>
        <v>1</v>
      </c>
      <c r="DA83" s="9">
        <f t="shared" si="32"/>
        <v>1</v>
      </c>
      <c r="DB83" s="9">
        <f t="shared" si="33"/>
        <v>0</v>
      </c>
      <c r="DC83" s="9">
        <f t="shared" si="34"/>
        <v>0</v>
      </c>
      <c r="DD83" s="9">
        <f t="shared" si="35"/>
        <v>2</v>
      </c>
      <c r="DE83" s="9">
        <f t="shared" si="36"/>
        <v>3</v>
      </c>
      <c r="DF83" s="9">
        <f t="shared" si="37"/>
        <v>0</v>
      </c>
      <c r="DG83" s="9">
        <f t="shared" si="38"/>
        <v>0</v>
      </c>
      <c r="DH83" s="9">
        <f t="shared" si="39"/>
        <v>1</v>
      </c>
      <c r="DI83" s="9">
        <f t="shared" si="40"/>
        <v>4</v>
      </c>
      <c r="DJ83" s="14">
        <f t="shared" si="41"/>
        <v>0.010638297872340425</v>
      </c>
    </row>
    <row r="84" spans="1:114" ht="12.75">
      <c r="A84" s="11" t="s">
        <v>145</v>
      </c>
      <c r="B84" s="11" t="s">
        <v>8</v>
      </c>
      <c r="C84" s="11" t="s">
        <v>36</v>
      </c>
      <c r="D84" s="46" t="s">
        <v>156</v>
      </c>
      <c r="E84" s="45" t="s">
        <v>156</v>
      </c>
      <c r="F84" s="45" t="s">
        <v>156</v>
      </c>
      <c r="G84" s="45" t="s">
        <v>156</v>
      </c>
      <c r="H84" s="45" t="s">
        <v>156</v>
      </c>
      <c r="I84" s="45" t="s">
        <v>156</v>
      </c>
      <c r="J84" s="45" t="s">
        <v>156</v>
      </c>
      <c r="K84" s="45" t="s">
        <v>156</v>
      </c>
      <c r="L84" s="45" t="s">
        <v>156</v>
      </c>
      <c r="M84" s="45" t="s">
        <v>156</v>
      </c>
      <c r="N84" s="45" t="s">
        <v>156</v>
      </c>
      <c r="O84" s="45" t="s">
        <v>156</v>
      </c>
      <c r="P84" s="45" t="s">
        <v>156</v>
      </c>
      <c r="Q84" s="45" t="s">
        <v>156</v>
      </c>
      <c r="R84" s="45" t="s">
        <v>156</v>
      </c>
      <c r="S84" s="45" t="s">
        <v>156</v>
      </c>
      <c r="T84" s="45" t="s">
        <v>156</v>
      </c>
      <c r="U84" s="45" t="s">
        <v>156</v>
      </c>
      <c r="V84" s="45" t="s">
        <v>156</v>
      </c>
      <c r="W84" s="45" t="s">
        <v>156</v>
      </c>
      <c r="X84" s="45" t="s">
        <v>156</v>
      </c>
      <c r="Y84" s="45" t="s">
        <v>156</v>
      </c>
      <c r="Z84" s="45" t="s">
        <v>156</v>
      </c>
      <c r="AA84" s="45" t="s">
        <v>156</v>
      </c>
      <c r="AB84" s="45" t="s">
        <v>156</v>
      </c>
      <c r="AC84" s="45" t="s">
        <v>156</v>
      </c>
      <c r="AD84" s="45" t="s">
        <v>156</v>
      </c>
      <c r="AE84" s="45" t="s">
        <v>156</v>
      </c>
      <c r="AF84" s="45" t="s">
        <v>156</v>
      </c>
      <c r="AG84" s="45" t="s">
        <v>13</v>
      </c>
      <c r="AH84" s="45" t="s">
        <v>13</v>
      </c>
      <c r="AI84" s="45" t="s">
        <v>13</v>
      </c>
      <c r="AJ84" s="45" t="s">
        <v>13</v>
      </c>
      <c r="AK84" s="45" t="s">
        <v>13</v>
      </c>
      <c r="AL84" s="45" t="s">
        <v>13</v>
      </c>
      <c r="AM84" s="45" t="s">
        <v>13</v>
      </c>
      <c r="AN84" s="45" t="s">
        <v>156</v>
      </c>
      <c r="AO84" s="45" t="s">
        <v>13</v>
      </c>
      <c r="AP84" s="45" t="s">
        <v>156</v>
      </c>
      <c r="AQ84" s="45" t="s">
        <v>13</v>
      </c>
      <c r="AR84" s="45" t="s">
        <v>13</v>
      </c>
      <c r="AS84" s="45" t="s">
        <v>13</v>
      </c>
      <c r="AT84" s="45" t="s">
        <v>13</v>
      </c>
      <c r="AU84" s="45" t="s">
        <v>13</v>
      </c>
      <c r="AV84" s="45" t="s">
        <v>13</v>
      </c>
      <c r="AW84" s="45" t="s">
        <v>13</v>
      </c>
      <c r="AX84" s="45" t="s">
        <v>13</v>
      </c>
      <c r="AY84" s="45" t="s">
        <v>13</v>
      </c>
      <c r="AZ84" s="45" t="s">
        <v>13</v>
      </c>
      <c r="BA84" s="45" t="s">
        <v>13</v>
      </c>
      <c r="BB84" s="45" t="s">
        <v>13</v>
      </c>
      <c r="BC84" s="45" t="s">
        <v>13</v>
      </c>
      <c r="BD84" s="45" t="s">
        <v>13</v>
      </c>
      <c r="BE84" s="45" t="s">
        <v>13</v>
      </c>
      <c r="BF84" s="41" t="s">
        <v>13</v>
      </c>
      <c r="BG84" s="42" t="s">
        <v>13</v>
      </c>
      <c r="BH84" s="42" t="s">
        <v>13</v>
      </c>
      <c r="BI84" s="42" t="s">
        <v>13</v>
      </c>
      <c r="BJ84" s="42" t="s">
        <v>13</v>
      </c>
      <c r="BK84" s="42" t="s">
        <v>13</v>
      </c>
      <c r="BL84" s="42" t="s">
        <v>13</v>
      </c>
      <c r="BM84" s="42" t="s">
        <v>13</v>
      </c>
      <c r="BN84" s="42" t="s">
        <v>13</v>
      </c>
      <c r="BO84" s="42" t="s">
        <v>13</v>
      </c>
      <c r="BP84" s="42" t="s">
        <v>13</v>
      </c>
      <c r="BQ84" s="42" t="s">
        <v>13</v>
      </c>
      <c r="BR84" s="42" t="s">
        <v>156</v>
      </c>
      <c r="BS84" s="42" t="s">
        <v>13</v>
      </c>
      <c r="BT84" s="42" t="s">
        <v>13</v>
      </c>
      <c r="BU84" s="42" t="s">
        <v>13</v>
      </c>
      <c r="BV84" s="42" t="s">
        <v>13</v>
      </c>
      <c r="BW84" s="42" t="s">
        <v>13</v>
      </c>
      <c r="BX84" s="42" t="s">
        <v>13</v>
      </c>
      <c r="BY84" s="42" t="s">
        <v>13</v>
      </c>
      <c r="BZ84" s="28"/>
      <c r="CA84" s="28"/>
      <c r="CB84" s="28"/>
      <c r="CC84" s="28"/>
      <c r="CD84" s="36">
        <v>1.1</v>
      </c>
      <c r="CE84" s="28"/>
      <c r="CF84" s="28"/>
      <c r="CG84" s="28"/>
      <c r="CH84" s="28"/>
      <c r="CI84" s="28"/>
      <c r="CJ84" s="28"/>
      <c r="CK84" s="28"/>
      <c r="CL84" s="28"/>
      <c r="CM84" s="28"/>
      <c r="CN84" s="28"/>
      <c r="CO84" s="28"/>
      <c r="CP84" s="28"/>
      <c r="CQ84" s="28"/>
      <c r="CR84" s="29"/>
      <c r="CS84" s="28"/>
      <c r="CT84" s="36">
        <v>1.1</v>
      </c>
      <c r="CU84" s="28"/>
      <c r="CV84" s="29"/>
      <c r="CW84" s="48">
        <f t="shared" si="28"/>
        <v>21</v>
      </c>
      <c r="CX84" s="9">
        <f t="shared" si="29"/>
        <v>21</v>
      </c>
      <c r="CY84" s="9">
        <f t="shared" si="30"/>
        <v>0</v>
      </c>
      <c r="CZ84" s="9">
        <f t="shared" si="31"/>
        <v>2</v>
      </c>
      <c r="DA84" s="9">
        <f t="shared" si="32"/>
        <v>0</v>
      </c>
      <c r="DB84" s="9">
        <f t="shared" si="33"/>
        <v>2</v>
      </c>
      <c r="DC84" s="9">
        <f t="shared" si="34"/>
        <v>0</v>
      </c>
      <c r="DD84" s="9">
        <f t="shared" si="35"/>
        <v>0</v>
      </c>
      <c r="DE84" s="9">
        <f t="shared" si="36"/>
        <v>2</v>
      </c>
      <c r="DF84" s="9">
        <f t="shared" si="37"/>
        <v>74</v>
      </c>
      <c r="DG84" s="9">
        <f t="shared" si="38"/>
        <v>0</v>
      </c>
      <c r="DH84" s="9">
        <f t="shared" si="39"/>
        <v>0</v>
      </c>
      <c r="DI84" s="9">
        <f t="shared" si="40"/>
        <v>2</v>
      </c>
      <c r="DJ84" s="14">
        <f t="shared" si="41"/>
        <v>0</v>
      </c>
    </row>
    <row r="85" spans="1:114" ht="12.75">
      <c r="A85" s="11" t="s">
        <v>43</v>
      </c>
      <c r="B85" s="11" t="s">
        <v>44</v>
      </c>
      <c r="C85" s="11" t="s">
        <v>45</v>
      </c>
      <c r="D85" s="12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>
        <v>1</v>
      </c>
      <c r="AD85" s="13">
        <v>1</v>
      </c>
      <c r="AE85" s="13">
        <v>1</v>
      </c>
      <c r="AF85" s="13">
        <v>1</v>
      </c>
      <c r="AG85" s="13"/>
      <c r="AH85" s="13"/>
      <c r="AI85" s="13"/>
      <c r="AJ85" s="13">
        <v>1</v>
      </c>
      <c r="AK85" s="13">
        <v>1</v>
      </c>
      <c r="AL85" s="13"/>
      <c r="AM85" s="13"/>
      <c r="AN85" s="13"/>
      <c r="AO85" s="13">
        <v>1</v>
      </c>
      <c r="AP85" s="13"/>
      <c r="AQ85" s="13"/>
      <c r="AR85" s="13"/>
      <c r="AS85" s="13"/>
      <c r="AT85" s="13"/>
      <c r="AU85" s="13"/>
      <c r="AV85" s="13"/>
      <c r="AW85" s="13"/>
      <c r="AX85" s="13"/>
      <c r="AY85" s="13">
        <v>1</v>
      </c>
      <c r="AZ85" s="13"/>
      <c r="BA85" s="13"/>
      <c r="BB85" s="13"/>
      <c r="BC85" s="13"/>
      <c r="BD85" s="13"/>
      <c r="BE85" s="13"/>
      <c r="BF85" s="27"/>
      <c r="BG85" s="28"/>
      <c r="BH85" s="28"/>
      <c r="BI85" s="28"/>
      <c r="BJ85" s="28"/>
      <c r="BK85" s="28"/>
      <c r="BL85" s="28"/>
      <c r="BM85" s="28"/>
      <c r="BN85" s="28"/>
      <c r="BO85" s="28"/>
      <c r="BP85" s="28"/>
      <c r="BQ85" s="28"/>
      <c r="BR85" s="28"/>
      <c r="BS85" s="28"/>
      <c r="BT85" s="36">
        <v>1.1</v>
      </c>
      <c r="BU85" s="36">
        <v>1.1</v>
      </c>
      <c r="BV85" s="28"/>
      <c r="BW85" s="28"/>
      <c r="BX85" s="28"/>
      <c r="BY85" s="28"/>
      <c r="BZ85" s="28"/>
      <c r="CA85" s="28"/>
      <c r="CB85" s="28"/>
      <c r="CC85" s="28"/>
      <c r="CD85" s="28"/>
      <c r="CE85" s="28"/>
      <c r="CF85" s="28"/>
      <c r="CG85" s="28"/>
      <c r="CH85" s="28"/>
      <c r="CI85" s="28"/>
      <c r="CJ85" s="28"/>
      <c r="CK85" s="28"/>
      <c r="CL85" s="28"/>
      <c r="CM85" s="28"/>
      <c r="CN85" s="28"/>
      <c r="CO85" s="28"/>
      <c r="CP85" s="36">
        <v>1.1</v>
      </c>
      <c r="CQ85" s="36">
        <v>1.1</v>
      </c>
      <c r="CR85" s="29"/>
      <c r="CS85" s="36">
        <v>1.1</v>
      </c>
      <c r="CT85" s="28"/>
      <c r="CU85" s="28"/>
      <c r="CV85" s="29"/>
      <c r="CW85" s="48">
        <f t="shared" si="28"/>
        <v>84</v>
      </c>
      <c r="CX85" s="9">
        <f t="shared" si="29"/>
        <v>84</v>
      </c>
      <c r="CY85" s="9">
        <f t="shared" si="30"/>
        <v>0</v>
      </c>
      <c r="CZ85" s="9">
        <f t="shared" si="31"/>
        <v>13</v>
      </c>
      <c r="DA85" s="9">
        <f t="shared" si="32"/>
        <v>8</v>
      </c>
      <c r="DB85" s="9">
        <f t="shared" si="33"/>
        <v>5</v>
      </c>
      <c r="DC85" s="9">
        <f t="shared" si="34"/>
        <v>0</v>
      </c>
      <c r="DD85" s="9">
        <f t="shared" si="35"/>
        <v>0</v>
      </c>
      <c r="DE85" s="9">
        <f t="shared" si="36"/>
        <v>13</v>
      </c>
      <c r="DF85" s="9">
        <f t="shared" si="37"/>
        <v>0</v>
      </c>
      <c r="DG85" s="9">
        <f t="shared" si="38"/>
        <v>0</v>
      </c>
      <c r="DH85" s="9">
        <f t="shared" si="39"/>
        <v>0</v>
      </c>
      <c r="DI85" s="9">
        <f t="shared" si="40"/>
        <v>13</v>
      </c>
      <c r="DJ85" s="14">
        <f t="shared" si="41"/>
        <v>0</v>
      </c>
    </row>
    <row r="86" spans="1:114" ht="12.75">
      <c r="A86" s="11" t="s">
        <v>62</v>
      </c>
      <c r="B86" s="11" t="s">
        <v>8</v>
      </c>
      <c r="C86" s="11" t="s">
        <v>40</v>
      </c>
      <c r="D86" s="12" t="s">
        <v>13</v>
      </c>
      <c r="E86" s="13" t="s">
        <v>13</v>
      </c>
      <c r="F86" s="13" t="s">
        <v>13</v>
      </c>
      <c r="G86" s="13" t="s">
        <v>13</v>
      </c>
      <c r="H86" s="13" t="s">
        <v>13</v>
      </c>
      <c r="I86" s="13" t="s">
        <v>13</v>
      </c>
      <c r="J86" s="13" t="s">
        <v>13</v>
      </c>
      <c r="K86" s="13" t="s">
        <v>13</v>
      </c>
      <c r="L86" s="13" t="s">
        <v>13</v>
      </c>
      <c r="M86" s="13" t="s">
        <v>13</v>
      </c>
      <c r="N86" s="13" t="s">
        <v>13</v>
      </c>
      <c r="O86" s="13" t="s">
        <v>13</v>
      </c>
      <c r="P86" s="13" t="s">
        <v>13</v>
      </c>
      <c r="Q86" s="13" t="s">
        <v>13</v>
      </c>
      <c r="R86" s="13" t="s">
        <v>13</v>
      </c>
      <c r="S86" s="13" t="s">
        <v>13</v>
      </c>
      <c r="T86" s="13" t="s">
        <v>13</v>
      </c>
      <c r="U86" s="13" t="s">
        <v>13</v>
      </c>
      <c r="V86" s="13" t="s">
        <v>13</v>
      </c>
      <c r="W86" s="13" t="s">
        <v>13</v>
      </c>
      <c r="X86" s="13" t="s">
        <v>13</v>
      </c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>
        <v>1</v>
      </c>
      <c r="AK86" s="13">
        <v>1</v>
      </c>
      <c r="AL86" s="13"/>
      <c r="AM86" s="13"/>
      <c r="AN86" s="13"/>
      <c r="AO86" s="13"/>
      <c r="AP86" s="13"/>
      <c r="AQ86" s="13"/>
      <c r="AR86" s="13">
        <v>1</v>
      </c>
      <c r="AS86" s="13">
        <v>1</v>
      </c>
      <c r="AT86" s="13"/>
      <c r="AU86" s="13"/>
      <c r="AV86" s="13">
        <v>1</v>
      </c>
      <c r="AW86" s="13">
        <v>1</v>
      </c>
      <c r="AX86" s="13"/>
      <c r="AY86" s="13"/>
      <c r="AZ86" s="13"/>
      <c r="BA86" s="13"/>
      <c r="BB86" s="13"/>
      <c r="BC86" s="13"/>
      <c r="BD86" s="13"/>
      <c r="BE86" s="13"/>
      <c r="BF86" s="27"/>
      <c r="BG86" s="28"/>
      <c r="BH86" s="28"/>
      <c r="BI86" s="36">
        <v>1.1</v>
      </c>
      <c r="BJ86" s="36">
        <v>1.1</v>
      </c>
      <c r="BK86" s="36">
        <v>1.1</v>
      </c>
      <c r="BL86" s="36">
        <v>1.1</v>
      </c>
      <c r="BM86" s="36">
        <v>1.1</v>
      </c>
      <c r="BN86" s="36">
        <v>1.1</v>
      </c>
      <c r="BO86" s="42" t="s">
        <v>13</v>
      </c>
      <c r="BP86" s="42" t="s">
        <v>13</v>
      </c>
      <c r="BQ86" s="42" t="s">
        <v>13</v>
      </c>
      <c r="BR86" s="42" t="s">
        <v>13</v>
      </c>
      <c r="BS86" s="42" t="s">
        <v>13</v>
      </c>
      <c r="BT86" s="42" t="s">
        <v>13</v>
      </c>
      <c r="BU86" s="42" t="s">
        <v>13</v>
      </c>
      <c r="BV86" s="42" t="s">
        <v>13</v>
      </c>
      <c r="BW86" s="42" t="s">
        <v>13</v>
      </c>
      <c r="BX86" s="42" t="s">
        <v>13</v>
      </c>
      <c r="BY86" s="42" t="s">
        <v>13</v>
      </c>
      <c r="BZ86" s="42" t="s">
        <v>13</v>
      </c>
      <c r="CA86" s="42" t="s">
        <v>13</v>
      </c>
      <c r="CB86" s="42" t="s">
        <v>13</v>
      </c>
      <c r="CC86" s="42" t="s">
        <v>13</v>
      </c>
      <c r="CD86" s="42" t="s">
        <v>13</v>
      </c>
      <c r="CE86" s="42" t="s">
        <v>13</v>
      </c>
      <c r="CF86" s="42" t="s">
        <v>13</v>
      </c>
      <c r="CG86" s="42" t="s">
        <v>13</v>
      </c>
      <c r="CH86" s="42" t="s">
        <v>13</v>
      </c>
      <c r="CI86" s="42" t="s">
        <v>13</v>
      </c>
      <c r="CJ86" s="42" t="s">
        <v>13</v>
      </c>
      <c r="CK86" s="42" t="s">
        <v>13</v>
      </c>
      <c r="CL86" s="42" t="s">
        <v>13</v>
      </c>
      <c r="CM86" s="42" t="s">
        <v>13</v>
      </c>
      <c r="CN86" s="42" t="s">
        <v>13</v>
      </c>
      <c r="CO86" s="42" t="s">
        <v>13</v>
      </c>
      <c r="CP86" s="42" t="s">
        <v>13</v>
      </c>
      <c r="CQ86" s="42" t="s">
        <v>13</v>
      </c>
      <c r="CR86" s="43" t="s">
        <v>13</v>
      </c>
      <c r="CS86" s="42" t="s">
        <v>13</v>
      </c>
      <c r="CT86" s="42" t="s">
        <v>13</v>
      </c>
      <c r="CU86" s="42" t="s">
        <v>13</v>
      </c>
      <c r="CV86" s="43" t="s">
        <v>13</v>
      </c>
      <c r="CW86" s="48">
        <f t="shared" si="28"/>
        <v>30</v>
      </c>
      <c r="CX86" s="9">
        <f t="shared" si="29"/>
        <v>30</v>
      </c>
      <c r="CY86" s="9">
        <f t="shared" si="30"/>
        <v>0</v>
      </c>
      <c r="CZ86" s="9">
        <f t="shared" si="31"/>
        <v>12</v>
      </c>
      <c r="DA86" s="9">
        <f t="shared" si="32"/>
        <v>6</v>
      </c>
      <c r="DB86" s="9">
        <f t="shared" si="33"/>
        <v>6</v>
      </c>
      <c r="DC86" s="9">
        <f t="shared" si="34"/>
        <v>0</v>
      </c>
      <c r="DD86" s="9">
        <f t="shared" si="35"/>
        <v>0</v>
      </c>
      <c r="DE86" s="9">
        <f t="shared" si="36"/>
        <v>12</v>
      </c>
      <c r="DF86" s="9">
        <f t="shared" si="37"/>
        <v>55</v>
      </c>
      <c r="DG86" s="9">
        <f t="shared" si="38"/>
        <v>0</v>
      </c>
      <c r="DH86" s="9">
        <f t="shared" si="39"/>
        <v>0</v>
      </c>
      <c r="DI86" s="9">
        <f t="shared" si="40"/>
        <v>12</v>
      </c>
      <c r="DJ86" s="14">
        <f t="shared" si="41"/>
        <v>0</v>
      </c>
    </row>
    <row r="87" spans="1:114" ht="12.75">
      <c r="A87" s="67" t="s">
        <v>144</v>
      </c>
      <c r="B87" s="11" t="s">
        <v>27</v>
      </c>
      <c r="C87" s="11" t="s">
        <v>79</v>
      </c>
      <c r="D87" s="46" t="s">
        <v>13</v>
      </c>
      <c r="E87" s="45" t="s">
        <v>13</v>
      </c>
      <c r="F87" s="45" t="s">
        <v>13</v>
      </c>
      <c r="G87" s="45" t="s">
        <v>13</v>
      </c>
      <c r="H87" s="45" t="s">
        <v>13</v>
      </c>
      <c r="I87" s="45" t="s">
        <v>13</v>
      </c>
      <c r="J87" s="45" t="s">
        <v>13</v>
      </c>
      <c r="K87" s="45" t="s">
        <v>13</v>
      </c>
      <c r="L87" s="45" t="s">
        <v>13</v>
      </c>
      <c r="M87" s="45" t="s">
        <v>13</v>
      </c>
      <c r="N87" s="45" t="s">
        <v>13</v>
      </c>
      <c r="O87" s="45" t="s">
        <v>13</v>
      </c>
      <c r="P87" s="45" t="s">
        <v>13</v>
      </c>
      <c r="Q87" s="45" t="s">
        <v>13</v>
      </c>
      <c r="R87" s="45" t="s">
        <v>13</v>
      </c>
      <c r="S87" s="45" t="s">
        <v>13</v>
      </c>
      <c r="T87" s="45" t="s">
        <v>13</v>
      </c>
      <c r="U87" s="45" t="s">
        <v>13</v>
      </c>
      <c r="V87" s="45" t="s">
        <v>13</v>
      </c>
      <c r="W87" s="45" t="s">
        <v>13</v>
      </c>
      <c r="X87" s="45" t="s">
        <v>13</v>
      </c>
      <c r="Y87" s="45" t="s">
        <v>13</v>
      </c>
      <c r="Z87" s="45" t="s">
        <v>13</v>
      </c>
      <c r="AA87" s="45" t="s">
        <v>13</v>
      </c>
      <c r="AB87" s="45" t="s">
        <v>13</v>
      </c>
      <c r="AC87" s="45" t="s">
        <v>13</v>
      </c>
      <c r="AD87" s="45" t="s">
        <v>13</v>
      </c>
      <c r="AE87" s="45" t="s">
        <v>13</v>
      </c>
      <c r="AF87" s="45" t="s">
        <v>13</v>
      </c>
      <c r="AG87" s="45" t="s">
        <v>13</v>
      </c>
      <c r="AH87" s="45" t="s">
        <v>13</v>
      </c>
      <c r="AI87" s="45" t="s">
        <v>13</v>
      </c>
      <c r="AJ87" s="45" t="s">
        <v>13</v>
      </c>
      <c r="AK87" s="45" t="s">
        <v>13</v>
      </c>
      <c r="AL87" s="45" t="s">
        <v>13</v>
      </c>
      <c r="AM87" s="45" t="s">
        <v>13</v>
      </c>
      <c r="AN87" s="45" t="s">
        <v>13</v>
      </c>
      <c r="AO87" s="45" t="s">
        <v>13</v>
      </c>
      <c r="AP87" s="45" t="s">
        <v>13</v>
      </c>
      <c r="AQ87" s="45" t="s">
        <v>13</v>
      </c>
      <c r="AR87" s="45" t="s">
        <v>13</v>
      </c>
      <c r="AS87" s="45" t="s">
        <v>13</v>
      </c>
      <c r="AT87" s="45" t="s">
        <v>13</v>
      </c>
      <c r="AU87" s="45" t="s">
        <v>13</v>
      </c>
      <c r="AV87" s="45" t="s">
        <v>13</v>
      </c>
      <c r="AW87" s="45" t="s">
        <v>13</v>
      </c>
      <c r="AX87" s="45" t="s">
        <v>13</v>
      </c>
      <c r="AY87" s="45" t="s">
        <v>13</v>
      </c>
      <c r="AZ87" s="45" t="s">
        <v>13</v>
      </c>
      <c r="BA87" s="45" t="s">
        <v>13</v>
      </c>
      <c r="BB87" s="45" t="s">
        <v>13</v>
      </c>
      <c r="BC87" s="45" t="s">
        <v>13</v>
      </c>
      <c r="BD87" s="45" t="s">
        <v>13</v>
      </c>
      <c r="BE87" s="45" t="s">
        <v>13</v>
      </c>
      <c r="BF87" s="27"/>
      <c r="BG87" s="28"/>
      <c r="BH87" s="28"/>
      <c r="BI87" s="28"/>
      <c r="BJ87" s="28"/>
      <c r="BK87" s="28"/>
      <c r="BL87" s="28"/>
      <c r="BM87" s="28"/>
      <c r="BN87" s="28"/>
      <c r="BO87" s="28"/>
      <c r="BP87" s="28"/>
      <c r="BQ87" s="28"/>
      <c r="BR87" s="28"/>
      <c r="BS87" s="28"/>
      <c r="BT87" s="28"/>
      <c r="BU87" s="28"/>
      <c r="BV87" s="36">
        <v>1</v>
      </c>
      <c r="BW87" s="36">
        <v>1</v>
      </c>
      <c r="BX87" s="28"/>
      <c r="BY87" s="28"/>
      <c r="BZ87" s="28"/>
      <c r="CA87" s="28"/>
      <c r="CB87" s="28"/>
      <c r="CC87" s="28"/>
      <c r="CD87" s="28"/>
      <c r="CE87" s="36">
        <v>3</v>
      </c>
      <c r="CF87" s="36">
        <v>3</v>
      </c>
      <c r="CG87" s="36">
        <v>3</v>
      </c>
      <c r="CH87" s="36">
        <v>3</v>
      </c>
      <c r="CI87" s="36">
        <v>3</v>
      </c>
      <c r="CJ87" s="36">
        <v>3</v>
      </c>
      <c r="CK87" s="36">
        <v>3</v>
      </c>
      <c r="CL87" s="36">
        <v>3</v>
      </c>
      <c r="CM87" s="36">
        <v>3</v>
      </c>
      <c r="CN87" s="36">
        <v>3</v>
      </c>
      <c r="CO87" s="36">
        <v>3</v>
      </c>
      <c r="CP87" s="36">
        <v>3</v>
      </c>
      <c r="CQ87" s="36">
        <v>3</v>
      </c>
      <c r="CR87" s="38">
        <v>3</v>
      </c>
      <c r="CS87" s="36">
        <v>3</v>
      </c>
      <c r="CT87" s="36">
        <v>3</v>
      </c>
      <c r="CU87" s="36">
        <v>3</v>
      </c>
      <c r="CV87" s="38">
        <v>3</v>
      </c>
      <c r="CW87" s="48">
        <f t="shared" si="28"/>
        <v>23</v>
      </c>
      <c r="CX87" s="9">
        <f t="shared" si="29"/>
        <v>23</v>
      </c>
      <c r="CY87" s="9">
        <f t="shared" si="30"/>
        <v>0</v>
      </c>
      <c r="CZ87" s="9">
        <f t="shared" si="31"/>
        <v>2</v>
      </c>
      <c r="DA87" s="9">
        <f t="shared" si="32"/>
        <v>2</v>
      </c>
      <c r="DB87" s="9">
        <f t="shared" si="33"/>
        <v>0</v>
      </c>
      <c r="DC87" s="9">
        <f t="shared" si="34"/>
        <v>0</v>
      </c>
      <c r="DD87" s="9">
        <f t="shared" si="35"/>
        <v>18</v>
      </c>
      <c r="DE87" s="9">
        <f t="shared" si="36"/>
        <v>20</v>
      </c>
      <c r="DF87" s="9">
        <f t="shared" si="37"/>
        <v>54</v>
      </c>
      <c r="DG87" s="9">
        <f t="shared" si="38"/>
        <v>0</v>
      </c>
      <c r="DH87" s="9">
        <f t="shared" si="39"/>
        <v>0</v>
      </c>
      <c r="DI87" s="9">
        <f t="shared" si="40"/>
        <v>20</v>
      </c>
      <c r="DJ87" s="14">
        <f t="shared" si="41"/>
        <v>0</v>
      </c>
    </row>
    <row r="88" spans="1:114" ht="12.75">
      <c r="A88" s="11" t="s">
        <v>46</v>
      </c>
      <c r="B88" s="11" t="s">
        <v>11</v>
      </c>
      <c r="C88" s="11" t="s">
        <v>9</v>
      </c>
      <c r="D88" s="12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>
        <v>1</v>
      </c>
      <c r="AE88" s="13">
        <v>1</v>
      </c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>
        <v>1</v>
      </c>
      <c r="AS88" s="13">
        <v>1</v>
      </c>
      <c r="AT88" s="13"/>
      <c r="AU88" s="13"/>
      <c r="AV88" s="13"/>
      <c r="AW88" s="13"/>
      <c r="AX88" s="13">
        <v>1</v>
      </c>
      <c r="AY88" s="13">
        <v>1</v>
      </c>
      <c r="AZ88" s="13"/>
      <c r="BA88" s="13"/>
      <c r="BB88" s="13">
        <v>1</v>
      </c>
      <c r="BC88" s="13"/>
      <c r="BD88" s="13">
        <v>2</v>
      </c>
      <c r="BE88" s="13"/>
      <c r="BF88" s="27"/>
      <c r="BG88" s="28"/>
      <c r="BH88" s="28"/>
      <c r="BI88" s="28"/>
      <c r="BJ88" s="28"/>
      <c r="BK88" s="28"/>
      <c r="BL88" s="28"/>
      <c r="BM88" s="28"/>
      <c r="BN88" s="36">
        <v>1.1</v>
      </c>
      <c r="BO88" s="28"/>
      <c r="BP88" s="28"/>
      <c r="BQ88" s="28"/>
      <c r="BR88" s="36">
        <v>1.1</v>
      </c>
      <c r="BS88" s="36">
        <v>1.1</v>
      </c>
      <c r="BT88" s="36">
        <v>1</v>
      </c>
      <c r="BU88" s="28"/>
      <c r="BV88" s="36">
        <v>1.1</v>
      </c>
      <c r="BW88" s="28"/>
      <c r="BX88" s="28"/>
      <c r="BY88" s="28"/>
      <c r="BZ88" s="28"/>
      <c r="CA88" s="36">
        <v>1.1</v>
      </c>
      <c r="CB88" s="36">
        <v>1.1</v>
      </c>
      <c r="CC88" s="28"/>
      <c r="CD88" s="28"/>
      <c r="CE88" s="28"/>
      <c r="CF88" s="28"/>
      <c r="CG88" s="36">
        <v>1.1</v>
      </c>
      <c r="CH88" s="36">
        <v>1</v>
      </c>
      <c r="CI88" s="28"/>
      <c r="CJ88" s="28"/>
      <c r="CK88" s="28"/>
      <c r="CL88" s="36">
        <v>1.1</v>
      </c>
      <c r="CM88" s="28"/>
      <c r="CN88" s="28"/>
      <c r="CO88" s="28"/>
      <c r="CP88" s="36">
        <v>1.1</v>
      </c>
      <c r="CQ88" s="28"/>
      <c r="CR88" s="29"/>
      <c r="CS88" s="28"/>
      <c r="CT88" s="28"/>
      <c r="CU88" s="28"/>
      <c r="CV88" s="29"/>
      <c r="CW88" s="48">
        <f t="shared" si="28"/>
        <v>78</v>
      </c>
      <c r="CX88" s="9">
        <f t="shared" si="29"/>
        <v>78</v>
      </c>
      <c r="CY88" s="9">
        <f t="shared" si="30"/>
        <v>0</v>
      </c>
      <c r="CZ88" s="9">
        <f t="shared" si="31"/>
        <v>18</v>
      </c>
      <c r="DA88" s="9">
        <f t="shared" si="32"/>
        <v>9</v>
      </c>
      <c r="DB88" s="9">
        <f t="shared" si="33"/>
        <v>9</v>
      </c>
      <c r="DC88" s="9">
        <f t="shared" si="34"/>
        <v>1</v>
      </c>
      <c r="DD88" s="9">
        <f t="shared" si="35"/>
        <v>0</v>
      </c>
      <c r="DE88" s="9">
        <f t="shared" si="36"/>
        <v>19</v>
      </c>
      <c r="DF88" s="9">
        <f t="shared" si="37"/>
        <v>0</v>
      </c>
      <c r="DG88" s="9">
        <f t="shared" si="38"/>
        <v>0</v>
      </c>
      <c r="DH88" s="9">
        <f t="shared" si="39"/>
        <v>0</v>
      </c>
      <c r="DI88" s="9">
        <f t="shared" si="40"/>
        <v>19</v>
      </c>
      <c r="DJ88" s="14">
        <f t="shared" si="41"/>
        <v>0</v>
      </c>
    </row>
    <row r="89" spans="1:114" ht="12.75">
      <c r="A89" s="11" t="s">
        <v>65</v>
      </c>
      <c r="B89" s="11" t="s">
        <v>44</v>
      </c>
      <c r="C89" s="11" t="s">
        <v>66</v>
      </c>
      <c r="D89" s="12">
        <v>1</v>
      </c>
      <c r="E89" s="13">
        <v>1</v>
      </c>
      <c r="F89" s="13">
        <v>1</v>
      </c>
      <c r="G89" s="13"/>
      <c r="H89" s="13"/>
      <c r="I89" s="13"/>
      <c r="J89" s="13">
        <v>1</v>
      </c>
      <c r="K89" s="13">
        <v>1</v>
      </c>
      <c r="L89" s="13"/>
      <c r="M89" s="13"/>
      <c r="N89" s="13"/>
      <c r="O89" s="13"/>
      <c r="P89" s="13"/>
      <c r="Q89" s="13"/>
      <c r="R89" s="13">
        <v>1</v>
      </c>
      <c r="S89" s="13">
        <v>1</v>
      </c>
      <c r="T89" s="13">
        <v>1</v>
      </c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>
        <v>1</v>
      </c>
      <c r="AT89" s="13"/>
      <c r="AU89" s="13"/>
      <c r="AV89" s="13">
        <v>1</v>
      </c>
      <c r="AW89" s="13"/>
      <c r="AX89" s="13"/>
      <c r="AY89" s="13"/>
      <c r="AZ89" s="13"/>
      <c r="BA89" s="13"/>
      <c r="BB89" s="13">
        <v>1</v>
      </c>
      <c r="BC89" s="13"/>
      <c r="BD89" s="13"/>
      <c r="BE89" s="13"/>
      <c r="BF89" s="35">
        <v>1.1</v>
      </c>
      <c r="BG89" s="28"/>
      <c r="BH89" s="28"/>
      <c r="BI89" s="28"/>
      <c r="BJ89" s="28"/>
      <c r="BK89" s="28"/>
      <c r="BL89" s="28"/>
      <c r="BM89" s="36">
        <v>1.1</v>
      </c>
      <c r="BN89" s="36">
        <v>1.1</v>
      </c>
      <c r="BO89" s="36">
        <v>1.1</v>
      </c>
      <c r="BP89" s="36">
        <v>1.1</v>
      </c>
      <c r="BQ89" s="36">
        <v>1.1</v>
      </c>
      <c r="BR89" s="36">
        <v>1.1</v>
      </c>
      <c r="BS89" s="36">
        <v>1.1</v>
      </c>
      <c r="BT89" s="36">
        <v>1.1</v>
      </c>
      <c r="BU89" s="28"/>
      <c r="BV89" s="36">
        <v>1.1</v>
      </c>
      <c r="BW89" s="28"/>
      <c r="BX89" s="36">
        <v>1.1</v>
      </c>
      <c r="BY89" s="36">
        <v>1.1</v>
      </c>
      <c r="BZ89" s="28"/>
      <c r="CA89" s="28"/>
      <c r="CB89" s="28"/>
      <c r="CC89" s="28"/>
      <c r="CD89" s="28"/>
      <c r="CE89" s="36">
        <v>1</v>
      </c>
      <c r="CF89" s="28"/>
      <c r="CG89" s="36">
        <v>1</v>
      </c>
      <c r="CH89" s="36">
        <v>1</v>
      </c>
      <c r="CI89" s="28"/>
      <c r="CJ89" s="36">
        <v>1</v>
      </c>
      <c r="CK89" s="36">
        <v>1</v>
      </c>
      <c r="CL89" s="28"/>
      <c r="CM89" s="28"/>
      <c r="CN89" s="28"/>
      <c r="CO89" s="28"/>
      <c r="CP89" s="28"/>
      <c r="CQ89" s="28"/>
      <c r="CR89" s="29"/>
      <c r="CS89" s="28"/>
      <c r="CT89" s="28"/>
      <c r="CU89" s="28"/>
      <c r="CV89" s="29"/>
      <c r="CW89" s="48">
        <f t="shared" si="28"/>
        <v>69</v>
      </c>
      <c r="CX89" s="9">
        <f t="shared" si="29"/>
        <v>69</v>
      </c>
      <c r="CY89" s="9">
        <f t="shared" si="30"/>
        <v>0</v>
      </c>
      <c r="CZ89" s="9">
        <f t="shared" si="31"/>
        <v>28</v>
      </c>
      <c r="DA89" s="9">
        <f t="shared" si="32"/>
        <v>16</v>
      </c>
      <c r="DB89" s="9">
        <f t="shared" si="33"/>
        <v>12</v>
      </c>
      <c r="DC89" s="9">
        <f t="shared" si="34"/>
        <v>0</v>
      </c>
      <c r="DD89" s="9">
        <f t="shared" si="35"/>
        <v>0</v>
      </c>
      <c r="DE89" s="9">
        <f t="shared" si="36"/>
        <v>28</v>
      </c>
      <c r="DF89" s="9">
        <f t="shared" si="37"/>
        <v>0</v>
      </c>
      <c r="DG89" s="9">
        <f t="shared" si="38"/>
        <v>0</v>
      </c>
      <c r="DH89" s="9">
        <f t="shared" si="39"/>
        <v>0</v>
      </c>
      <c r="DI89" s="9">
        <f t="shared" si="40"/>
        <v>28</v>
      </c>
      <c r="DJ89" s="14">
        <f t="shared" si="41"/>
        <v>0</v>
      </c>
    </row>
    <row r="90" spans="1:114" ht="12.75">
      <c r="A90" s="11" t="s">
        <v>14</v>
      </c>
      <c r="B90" s="11" t="s">
        <v>15</v>
      </c>
      <c r="C90" s="11" t="s">
        <v>16</v>
      </c>
      <c r="D90" s="12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>
        <v>1</v>
      </c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27"/>
      <c r="BG90" s="28"/>
      <c r="BH90" s="28"/>
      <c r="BI90" s="28"/>
      <c r="BJ90" s="28"/>
      <c r="BK90" s="28"/>
      <c r="BL90" s="28"/>
      <c r="BM90" s="28"/>
      <c r="BN90" s="28"/>
      <c r="BO90" s="28"/>
      <c r="BP90" s="28"/>
      <c r="BQ90" s="28"/>
      <c r="BR90" s="28"/>
      <c r="BS90" s="28"/>
      <c r="BT90" s="36">
        <v>1.1</v>
      </c>
      <c r="BU90" s="28"/>
      <c r="BV90" s="28"/>
      <c r="BW90" s="28"/>
      <c r="BX90" s="36">
        <v>1.1</v>
      </c>
      <c r="BY90" s="28"/>
      <c r="BZ90" s="28"/>
      <c r="CA90" s="28"/>
      <c r="CB90" s="28"/>
      <c r="CC90" s="36">
        <v>1.1</v>
      </c>
      <c r="CD90" s="36">
        <v>1.1</v>
      </c>
      <c r="CE90" s="36">
        <v>1.1</v>
      </c>
      <c r="CF90" s="28"/>
      <c r="CG90" s="28"/>
      <c r="CH90" s="28"/>
      <c r="CI90" s="28"/>
      <c r="CJ90" s="28"/>
      <c r="CK90" s="28"/>
      <c r="CL90" s="28"/>
      <c r="CM90" s="28"/>
      <c r="CN90" s="28"/>
      <c r="CO90" s="28"/>
      <c r="CP90" s="28"/>
      <c r="CQ90" s="28"/>
      <c r="CR90" s="29"/>
      <c r="CS90" s="28"/>
      <c r="CT90" s="28"/>
      <c r="CU90" s="28"/>
      <c r="CV90" s="29"/>
      <c r="CW90" s="48">
        <f t="shared" si="28"/>
        <v>91</v>
      </c>
      <c r="CX90" s="9">
        <f t="shared" si="29"/>
        <v>91</v>
      </c>
      <c r="CY90" s="9">
        <f t="shared" si="30"/>
        <v>0</v>
      </c>
      <c r="CZ90" s="9">
        <f t="shared" si="31"/>
        <v>6</v>
      </c>
      <c r="DA90" s="9">
        <f t="shared" si="32"/>
        <v>1</v>
      </c>
      <c r="DB90" s="9">
        <f t="shared" si="33"/>
        <v>5</v>
      </c>
      <c r="DC90" s="9">
        <f t="shared" si="34"/>
        <v>0</v>
      </c>
      <c r="DD90" s="9">
        <f t="shared" si="35"/>
        <v>0</v>
      </c>
      <c r="DE90" s="9">
        <f t="shared" si="36"/>
        <v>6</v>
      </c>
      <c r="DF90" s="9">
        <f t="shared" si="37"/>
        <v>0</v>
      </c>
      <c r="DG90" s="9">
        <f t="shared" si="38"/>
        <v>0</v>
      </c>
      <c r="DH90" s="9">
        <f t="shared" si="39"/>
        <v>0</v>
      </c>
      <c r="DI90" s="9">
        <f t="shared" si="40"/>
        <v>6</v>
      </c>
      <c r="DJ90" s="14">
        <f t="shared" si="41"/>
        <v>0</v>
      </c>
    </row>
    <row r="91" spans="1:114" ht="12.75">
      <c r="A91" s="11" t="s">
        <v>35</v>
      </c>
      <c r="B91" s="11" t="s">
        <v>8</v>
      </c>
      <c r="C91" s="11" t="s">
        <v>36</v>
      </c>
      <c r="D91" s="12"/>
      <c r="E91" s="13"/>
      <c r="F91" s="13"/>
      <c r="G91" s="13"/>
      <c r="H91" s="13"/>
      <c r="I91" s="13"/>
      <c r="J91" s="13"/>
      <c r="K91" s="13">
        <v>1</v>
      </c>
      <c r="L91" s="13"/>
      <c r="M91" s="13">
        <v>1</v>
      </c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>
        <v>1</v>
      </c>
      <c r="AA91" s="13"/>
      <c r="AB91" s="13"/>
      <c r="AC91" s="13">
        <v>1</v>
      </c>
      <c r="AD91" s="13"/>
      <c r="AE91" s="13"/>
      <c r="AF91" s="13"/>
      <c r="AG91" s="13"/>
      <c r="AH91" s="13"/>
      <c r="AI91" s="13"/>
      <c r="AJ91" s="13"/>
      <c r="AK91" s="13">
        <v>1</v>
      </c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>
        <v>1</v>
      </c>
      <c r="AZ91" s="13"/>
      <c r="BA91" s="13"/>
      <c r="BB91" s="13">
        <v>1</v>
      </c>
      <c r="BC91" s="13"/>
      <c r="BD91" s="13"/>
      <c r="BE91" s="13"/>
      <c r="BF91" s="27"/>
      <c r="BG91" s="36">
        <v>2</v>
      </c>
      <c r="BH91" s="36">
        <v>2</v>
      </c>
      <c r="BI91" s="28"/>
      <c r="BJ91" s="36">
        <v>2</v>
      </c>
      <c r="BK91" s="36">
        <v>2</v>
      </c>
      <c r="BL91" s="36">
        <v>1.1</v>
      </c>
      <c r="BM91" s="36">
        <v>1.1</v>
      </c>
      <c r="BN91" s="36">
        <v>1.1</v>
      </c>
      <c r="BO91" s="28"/>
      <c r="BP91" s="28"/>
      <c r="BQ91" s="28"/>
      <c r="BR91" s="28"/>
      <c r="BS91" s="28"/>
      <c r="BT91" s="28"/>
      <c r="BU91" s="28"/>
      <c r="BV91" s="28"/>
      <c r="BW91" s="28"/>
      <c r="BX91" s="28">
        <v>1.1</v>
      </c>
      <c r="BY91" s="40" t="s">
        <v>152</v>
      </c>
      <c r="BZ91" s="40" t="s">
        <v>152</v>
      </c>
      <c r="CA91" s="40" t="s">
        <v>152</v>
      </c>
      <c r="CB91" s="40" t="s">
        <v>152</v>
      </c>
      <c r="CC91" s="40" t="s">
        <v>152</v>
      </c>
      <c r="CD91" s="40" t="s">
        <v>152</v>
      </c>
      <c r="CE91" s="40" t="s">
        <v>152</v>
      </c>
      <c r="CF91" s="40" t="s">
        <v>152</v>
      </c>
      <c r="CG91" s="40" t="s">
        <v>152</v>
      </c>
      <c r="CH91" s="40" t="s">
        <v>152</v>
      </c>
      <c r="CI91" s="40" t="s">
        <v>152</v>
      </c>
      <c r="CJ91" s="40" t="s">
        <v>152</v>
      </c>
      <c r="CK91" s="40" t="s">
        <v>152</v>
      </c>
      <c r="CL91" s="40" t="s">
        <v>152</v>
      </c>
      <c r="CM91" s="40" t="s">
        <v>152</v>
      </c>
      <c r="CN91" s="40" t="s">
        <v>152</v>
      </c>
      <c r="CO91" s="40" t="s">
        <v>152</v>
      </c>
      <c r="CP91" s="40" t="s">
        <v>152</v>
      </c>
      <c r="CQ91" s="40" t="s">
        <v>152</v>
      </c>
      <c r="CR91" s="44" t="s">
        <v>152</v>
      </c>
      <c r="CS91" s="40" t="s">
        <v>152</v>
      </c>
      <c r="CT91" s="40" t="s">
        <v>152</v>
      </c>
      <c r="CU91" s="40" t="s">
        <v>152</v>
      </c>
      <c r="CV91" s="44" t="s">
        <v>152</v>
      </c>
      <c r="CW91" s="48">
        <f t="shared" si="28"/>
        <v>58</v>
      </c>
      <c r="CX91" s="9">
        <f t="shared" si="29"/>
        <v>58</v>
      </c>
      <c r="CY91" s="9">
        <f t="shared" si="30"/>
        <v>24</v>
      </c>
      <c r="CZ91" s="9">
        <f t="shared" si="31"/>
        <v>11</v>
      </c>
      <c r="DA91" s="9">
        <f t="shared" si="32"/>
        <v>7</v>
      </c>
      <c r="DB91" s="9">
        <f t="shared" si="33"/>
        <v>4</v>
      </c>
      <c r="DC91" s="9">
        <f t="shared" si="34"/>
        <v>4</v>
      </c>
      <c r="DD91" s="9">
        <f t="shared" si="35"/>
        <v>0</v>
      </c>
      <c r="DE91" s="9">
        <f t="shared" si="36"/>
        <v>39</v>
      </c>
      <c r="DF91" s="9">
        <f t="shared" si="37"/>
        <v>0</v>
      </c>
      <c r="DG91" s="9">
        <f t="shared" si="38"/>
        <v>0</v>
      </c>
      <c r="DH91" s="9">
        <f t="shared" si="39"/>
        <v>0</v>
      </c>
      <c r="DI91" s="9">
        <f t="shared" si="40"/>
        <v>39</v>
      </c>
      <c r="DJ91" s="14">
        <f t="shared" si="41"/>
        <v>0</v>
      </c>
    </row>
    <row r="92" spans="1:114" ht="12.75">
      <c r="A92" s="11" t="s">
        <v>24</v>
      </c>
      <c r="B92" s="11" t="s">
        <v>19</v>
      </c>
      <c r="C92" s="11" t="s">
        <v>25</v>
      </c>
      <c r="D92" s="12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>
        <v>1</v>
      </c>
      <c r="AG92" s="13"/>
      <c r="AH92" s="13"/>
      <c r="AI92" s="13">
        <v>1</v>
      </c>
      <c r="AJ92" s="13"/>
      <c r="AK92" s="13"/>
      <c r="AL92" s="13"/>
      <c r="AM92" s="13"/>
      <c r="AN92" s="13"/>
      <c r="AO92" s="13"/>
      <c r="AP92" s="13"/>
      <c r="AQ92" s="13">
        <v>1</v>
      </c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/>
      <c r="BC92" s="13"/>
      <c r="BD92" s="13"/>
      <c r="BE92" s="13"/>
      <c r="BF92" s="27"/>
      <c r="BG92" s="28"/>
      <c r="BH92" s="28"/>
      <c r="BI92" s="28"/>
      <c r="BJ92" s="28"/>
      <c r="BK92" s="28"/>
      <c r="BL92" s="28"/>
      <c r="BM92" s="28"/>
      <c r="BN92" s="28"/>
      <c r="BO92" s="28"/>
      <c r="BP92" s="28"/>
      <c r="BQ92" s="28"/>
      <c r="BR92" s="28"/>
      <c r="BS92" s="28"/>
      <c r="BT92" s="28"/>
      <c r="BU92" s="28"/>
      <c r="BV92" s="28"/>
      <c r="BW92" s="28"/>
      <c r="BX92" s="28"/>
      <c r="BY92" s="28"/>
      <c r="BZ92" s="28"/>
      <c r="CA92" s="28"/>
      <c r="CB92" s="28"/>
      <c r="CC92" s="28"/>
      <c r="CD92" s="28"/>
      <c r="CE92" s="28"/>
      <c r="CF92" s="28"/>
      <c r="CG92" s="28"/>
      <c r="CH92" s="28"/>
      <c r="CI92" s="28"/>
      <c r="CJ92" s="28"/>
      <c r="CK92" s="28"/>
      <c r="CL92" s="28"/>
      <c r="CM92" s="28"/>
      <c r="CN92" s="28"/>
      <c r="CO92" s="28"/>
      <c r="CP92" s="36">
        <v>1</v>
      </c>
      <c r="CQ92" s="36">
        <v>1</v>
      </c>
      <c r="CR92" s="38">
        <v>1</v>
      </c>
      <c r="CS92" s="36">
        <v>1</v>
      </c>
      <c r="CT92" s="28"/>
      <c r="CU92" s="28"/>
      <c r="CV92" s="29"/>
      <c r="CW92" s="48">
        <f t="shared" si="28"/>
        <v>90</v>
      </c>
      <c r="CX92" s="9">
        <f t="shared" si="29"/>
        <v>90</v>
      </c>
      <c r="CY92" s="9">
        <f t="shared" si="30"/>
        <v>0</v>
      </c>
      <c r="CZ92" s="9">
        <f t="shared" si="31"/>
        <v>7</v>
      </c>
      <c r="DA92" s="9">
        <f t="shared" si="32"/>
        <v>7</v>
      </c>
      <c r="DB92" s="9">
        <f t="shared" si="33"/>
        <v>0</v>
      </c>
      <c r="DC92" s="9">
        <f t="shared" si="34"/>
        <v>0</v>
      </c>
      <c r="DD92" s="9">
        <f t="shared" si="35"/>
        <v>0</v>
      </c>
      <c r="DE92" s="9">
        <f t="shared" si="36"/>
        <v>7</v>
      </c>
      <c r="DF92" s="9">
        <f t="shared" si="37"/>
        <v>0</v>
      </c>
      <c r="DG92" s="9">
        <f t="shared" si="38"/>
        <v>0</v>
      </c>
      <c r="DH92" s="9">
        <f t="shared" si="39"/>
        <v>0</v>
      </c>
      <c r="DI92" s="9">
        <f t="shared" si="40"/>
        <v>7</v>
      </c>
      <c r="DJ92" s="14">
        <f t="shared" si="41"/>
        <v>0</v>
      </c>
    </row>
    <row r="93" spans="1:114" ht="12.75">
      <c r="A93" s="11" t="s">
        <v>7</v>
      </c>
      <c r="B93" s="11" t="s">
        <v>8</v>
      </c>
      <c r="C93" s="11" t="s">
        <v>9</v>
      </c>
      <c r="D93" s="12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27"/>
      <c r="BG93" s="28"/>
      <c r="BH93" s="28"/>
      <c r="BI93" s="28"/>
      <c r="BJ93" s="28"/>
      <c r="BK93" s="28"/>
      <c r="BL93" s="36">
        <v>1.1</v>
      </c>
      <c r="BM93" s="36">
        <v>1.1</v>
      </c>
      <c r="BN93" s="36">
        <v>1.1</v>
      </c>
      <c r="BO93" s="28"/>
      <c r="BP93" s="28"/>
      <c r="BQ93" s="28"/>
      <c r="BR93" s="28"/>
      <c r="BS93" s="28"/>
      <c r="BT93" s="28"/>
      <c r="BU93" s="28"/>
      <c r="BV93" s="28"/>
      <c r="BW93" s="28"/>
      <c r="BX93" s="28"/>
      <c r="BY93" s="28"/>
      <c r="BZ93" s="28"/>
      <c r="CA93" s="28"/>
      <c r="CB93" s="28"/>
      <c r="CC93" s="28"/>
      <c r="CD93" s="28"/>
      <c r="CE93" s="28"/>
      <c r="CF93" s="36">
        <v>1</v>
      </c>
      <c r="CG93" s="36">
        <v>1</v>
      </c>
      <c r="CH93" s="36">
        <v>1</v>
      </c>
      <c r="CI93" s="28"/>
      <c r="CJ93" s="28"/>
      <c r="CK93" s="28"/>
      <c r="CL93" s="28"/>
      <c r="CM93" s="28"/>
      <c r="CN93" s="28"/>
      <c r="CO93" s="28"/>
      <c r="CP93" s="28"/>
      <c r="CQ93" s="28"/>
      <c r="CR93" s="29"/>
      <c r="CS93" s="28"/>
      <c r="CT93" s="28"/>
      <c r="CU93" s="28"/>
      <c r="CV93" s="29"/>
      <c r="CW93" s="48">
        <f t="shared" si="28"/>
        <v>91</v>
      </c>
      <c r="CX93" s="9">
        <f t="shared" si="29"/>
        <v>91</v>
      </c>
      <c r="CY93" s="9">
        <f t="shared" si="30"/>
        <v>0</v>
      </c>
      <c r="CZ93" s="9">
        <f t="shared" si="31"/>
        <v>6</v>
      </c>
      <c r="DA93" s="9">
        <f t="shared" si="32"/>
        <v>3</v>
      </c>
      <c r="DB93" s="9">
        <f t="shared" si="33"/>
        <v>3</v>
      </c>
      <c r="DC93" s="9">
        <f t="shared" si="34"/>
        <v>0</v>
      </c>
      <c r="DD93" s="9">
        <f t="shared" si="35"/>
        <v>0</v>
      </c>
      <c r="DE93" s="9">
        <f t="shared" si="36"/>
        <v>6</v>
      </c>
      <c r="DF93" s="9">
        <f t="shared" si="37"/>
        <v>0</v>
      </c>
      <c r="DG93" s="9">
        <f t="shared" si="38"/>
        <v>0</v>
      </c>
      <c r="DH93" s="9">
        <f t="shared" si="39"/>
        <v>0</v>
      </c>
      <c r="DI93" s="9">
        <f t="shared" si="40"/>
        <v>6</v>
      </c>
      <c r="DJ93" s="14">
        <f t="shared" si="41"/>
        <v>0</v>
      </c>
    </row>
    <row r="94" spans="1:114" ht="12.75">
      <c r="A94" s="11" t="s">
        <v>37</v>
      </c>
      <c r="B94" s="11" t="s">
        <v>27</v>
      </c>
      <c r="C94" s="11" t="s">
        <v>38</v>
      </c>
      <c r="D94" s="12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>
        <v>3</v>
      </c>
      <c r="T94" s="13">
        <v>3</v>
      </c>
      <c r="U94" s="13"/>
      <c r="V94" s="13"/>
      <c r="W94" s="13"/>
      <c r="X94" s="13"/>
      <c r="Y94" s="13"/>
      <c r="Z94" s="13"/>
      <c r="AA94" s="13"/>
      <c r="AB94" s="13"/>
      <c r="AC94" s="13"/>
      <c r="AD94" s="13">
        <v>1</v>
      </c>
      <c r="AE94" s="13">
        <v>1</v>
      </c>
      <c r="AF94" s="13">
        <v>1</v>
      </c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>
        <v>1</v>
      </c>
      <c r="AT94" s="13"/>
      <c r="AU94" s="13"/>
      <c r="AV94" s="13"/>
      <c r="AW94" s="13"/>
      <c r="AX94" s="13"/>
      <c r="AY94" s="13"/>
      <c r="AZ94" s="13"/>
      <c r="BA94" s="13"/>
      <c r="BB94" s="13">
        <v>1</v>
      </c>
      <c r="BC94" s="13"/>
      <c r="BD94" s="13"/>
      <c r="BE94" s="13"/>
      <c r="BF94" s="27"/>
      <c r="BG94" s="28"/>
      <c r="BH94" s="28"/>
      <c r="BI94" s="28"/>
      <c r="BJ94" s="28"/>
      <c r="BK94" s="28"/>
      <c r="BL94" s="28"/>
      <c r="BM94" s="28"/>
      <c r="BN94" s="28"/>
      <c r="BO94" s="28"/>
      <c r="BP94" s="28"/>
      <c r="BQ94" s="28"/>
      <c r="BR94" s="28"/>
      <c r="BS94" s="36">
        <v>1.1</v>
      </c>
      <c r="BT94" s="28"/>
      <c r="BU94" s="28"/>
      <c r="BV94" s="28"/>
      <c r="BW94" s="28"/>
      <c r="BX94" s="28"/>
      <c r="BY94" s="28"/>
      <c r="BZ94" s="28"/>
      <c r="CA94" s="28"/>
      <c r="CB94" s="28"/>
      <c r="CC94" s="28"/>
      <c r="CD94" s="28"/>
      <c r="CE94" s="28"/>
      <c r="CF94" s="28"/>
      <c r="CG94" s="28"/>
      <c r="CH94" s="28"/>
      <c r="CI94" s="28"/>
      <c r="CJ94" s="28"/>
      <c r="CK94" s="28"/>
      <c r="CL94" s="28"/>
      <c r="CM94" s="28"/>
      <c r="CN94" s="28"/>
      <c r="CO94" s="28"/>
      <c r="CP94" s="28"/>
      <c r="CQ94" s="28"/>
      <c r="CR94" s="29"/>
      <c r="CS94" s="28"/>
      <c r="CT94" s="28"/>
      <c r="CU94" s="28"/>
      <c r="CV94" s="29"/>
      <c r="CW94" s="48">
        <f t="shared" si="28"/>
        <v>89</v>
      </c>
      <c r="CX94" s="9">
        <f t="shared" si="29"/>
        <v>89</v>
      </c>
      <c r="CY94" s="9">
        <f t="shared" si="30"/>
        <v>0</v>
      </c>
      <c r="CZ94" s="9">
        <f t="shared" si="31"/>
        <v>6</v>
      </c>
      <c r="DA94" s="9">
        <f t="shared" si="32"/>
        <v>5</v>
      </c>
      <c r="DB94" s="9">
        <f t="shared" si="33"/>
        <v>1</v>
      </c>
      <c r="DC94" s="9">
        <f t="shared" si="34"/>
        <v>0</v>
      </c>
      <c r="DD94" s="9">
        <f t="shared" si="35"/>
        <v>2</v>
      </c>
      <c r="DE94" s="9">
        <f t="shared" si="36"/>
        <v>8</v>
      </c>
      <c r="DF94" s="9">
        <f t="shared" si="37"/>
        <v>0</v>
      </c>
      <c r="DG94" s="9">
        <f t="shared" si="38"/>
        <v>0</v>
      </c>
      <c r="DH94" s="9">
        <f t="shared" si="39"/>
        <v>0</v>
      </c>
      <c r="DI94" s="9">
        <f t="shared" si="40"/>
        <v>8</v>
      </c>
      <c r="DJ94" s="14">
        <f t="shared" si="41"/>
        <v>0</v>
      </c>
    </row>
    <row r="95" spans="1:114" ht="12.75">
      <c r="A95" s="11" t="s">
        <v>10</v>
      </c>
      <c r="B95" s="11" t="s">
        <v>11</v>
      </c>
      <c r="C95" s="11" t="s">
        <v>12</v>
      </c>
      <c r="D95" s="12" t="s">
        <v>13</v>
      </c>
      <c r="E95" s="13" t="s">
        <v>13</v>
      </c>
      <c r="F95" s="13" t="s">
        <v>13</v>
      </c>
      <c r="G95" s="13" t="s">
        <v>13</v>
      </c>
      <c r="H95" s="13" t="s">
        <v>13</v>
      </c>
      <c r="I95" s="13" t="s">
        <v>13</v>
      </c>
      <c r="J95" s="13" t="s">
        <v>13</v>
      </c>
      <c r="K95" s="13" t="s">
        <v>13</v>
      </c>
      <c r="L95" s="13" t="s">
        <v>13</v>
      </c>
      <c r="M95" s="13" t="s">
        <v>13</v>
      </c>
      <c r="N95" s="13" t="s">
        <v>13</v>
      </c>
      <c r="O95" s="13" t="s">
        <v>13</v>
      </c>
      <c r="P95" s="13" t="s">
        <v>13</v>
      </c>
      <c r="Q95" s="13" t="s">
        <v>13</v>
      </c>
      <c r="R95" s="13" t="s">
        <v>13</v>
      </c>
      <c r="S95" s="13" t="s">
        <v>13</v>
      </c>
      <c r="T95" s="13" t="s">
        <v>13</v>
      </c>
      <c r="U95" s="13" t="s">
        <v>13</v>
      </c>
      <c r="V95" s="13" t="s">
        <v>13</v>
      </c>
      <c r="W95" s="13" t="s">
        <v>13</v>
      </c>
      <c r="X95" s="13" t="s">
        <v>13</v>
      </c>
      <c r="Y95" s="13" t="s">
        <v>13</v>
      </c>
      <c r="Z95" s="13" t="s">
        <v>13</v>
      </c>
      <c r="AA95" s="13" t="s">
        <v>13</v>
      </c>
      <c r="AB95" s="13" t="s">
        <v>13</v>
      </c>
      <c r="AC95" s="13" t="s">
        <v>13</v>
      </c>
      <c r="AD95" s="13" t="s">
        <v>13</v>
      </c>
      <c r="AE95" s="13" t="s">
        <v>13</v>
      </c>
      <c r="AF95" s="13" t="s">
        <v>13</v>
      </c>
      <c r="AG95" s="13" t="s">
        <v>13</v>
      </c>
      <c r="AH95" s="13" t="s">
        <v>13</v>
      </c>
      <c r="AI95" s="13" t="s">
        <v>13</v>
      </c>
      <c r="AJ95" s="13" t="s">
        <v>13</v>
      </c>
      <c r="AK95" s="13" t="s">
        <v>13</v>
      </c>
      <c r="AL95" s="13" t="s">
        <v>13</v>
      </c>
      <c r="AM95" s="13" t="s">
        <v>13</v>
      </c>
      <c r="AN95" s="13" t="s">
        <v>13</v>
      </c>
      <c r="AO95" s="13" t="s">
        <v>13</v>
      </c>
      <c r="AP95" s="13" t="s">
        <v>13</v>
      </c>
      <c r="AQ95" s="13" t="s">
        <v>13</v>
      </c>
      <c r="AR95" s="13" t="s">
        <v>13</v>
      </c>
      <c r="AS95" s="13" t="s">
        <v>13</v>
      </c>
      <c r="AT95" s="13" t="s">
        <v>13</v>
      </c>
      <c r="AU95" s="13" t="s">
        <v>13</v>
      </c>
      <c r="AV95" s="13" t="s">
        <v>13</v>
      </c>
      <c r="AW95" s="13"/>
      <c r="AX95" s="13"/>
      <c r="AY95" s="13"/>
      <c r="AZ95" s="13"/>
      <c r="BA95" s="13"/>
      <c r="BB95" s="13"/>
      <c r="BC95" s="13"/>
      <c r="BD95" s="13"/>
      <c r="BE95" s="13"/>
      <c r="BF95" s="35">
        <v>1.1</v>
      </c>
      <c r="BG95" s="36">
        <v>1.1</v>
      </c>
      <c r="BH95" s="36">
        <v>1.1</v>
      </c>
      <c r="BI95" s="28"/>
      <c r="BJ95" s="28"/>
      <c r="BK95" s="28"/>
      <c r="BL95" s="28"/>
      <c r="BM95" s="28"/>
      <c r="BN95" s="28"/>
      <c r="BO95" s="28"/>
      <c r="BP95" s="28"/>
      <c r="BQ95" s="28"/>
      <c r="BR95" s="28"/>
      <c r="BS95" s="28"/>
      <c r="BT95" s="36">
        <v>1.1</v>
      </c>
      <c r="BU95" s="28"/>
      <c r="BV95" s="28"/>
      <c r="BW95" s="28"/>
      <c r="BX95" s="28"/>
      <c r="BY95" s="36">
        <v>1.1</v>
      </c>
      <c r="BZ95" s="28"/>
      <c r="CA95" s="28"/>
      <c r="CB95" s="28"/>
      <c r="CC95" s="28"/>
      <c r="CD95" s="28"/>
      <c r="CE95" s="28"/>
      <c r="CF95" s="28"/>
      <c r="CG95" s="36">
        <v>1.1</v>
      </c>
      <c r="CH95" s="28"/>
      <c r="CI95" s="28"/>
      <c r="CJ95" s="28"/>
      <c r="CK95" s="28"/>
      <c r="CL95" s="28"/>
      <c r="CM95" s="28"/>
      <c r="CN95" s="36">
        <v>1.1</v>
      </c>
      <c r="CO95" s="28"/>
      <c r="CP95" s="28"/>
      <c r="CQ95" s="28"/>
      <c r="CR95" s="29"/>
      <c r="CS95" s="28"/>
      <c r="CT95" s="36">
        <v>1.1</v>
      </c>
      <c r="CU95" s="36">
        <v>1.1</v>
      </c>
      <c r="CV95" s="38">
        <v>1.1</v>
      </c>
      <c r="CW95" s="48">
        <f t="shared" si="28"/>
        <v>42</v>
      </c>
      <c r="CX95" s="9">
        <f t="shared" si="29"/>
        <v>42</v>
      </c>
      <c r="CY95" s="9">
        <f t="shared" si="30"/>
        <v>0</v>
      </c>
      <c r="CZ95" s="9">
        <f t="shared" si="31"/>
        <v>10</v>
      </c>
      <c r="DA95" s="9">
        <f t="shared" si="32"/>
        <v>0</v>
      </c>
      <c r="DB95" s="9">
        <f t="shared" si="33"/>
        <v>10</v>
      </c>
      <c r="DC95" s="9">
        <f t="shared" si="34"/>
        <v>0</v>
      </c>
      <c r="DD95" s="9">
        <f t="shared" si="35"/>
        <v>0</v>
      </c>
      <c r="DE95" s="9">
        <f t="shared" si="36"/>
        <v>10</v>
      </c>
      <c r="DF95" s="9">
        <f t="shared" si="37"/>
        <v>45</v>
      </c>
      <c r="DG95" s="9">
        <f t="shared" si="38"/>
        <v>0</v>
      </c>
      <c r="DH95" s="9">
        <f t="shared" si="39"/>
        <v>0</v>
      </c>
      <c r="DI95" s="9">
        <f t="shared" si="40"/>
        <v>10</v>
      </c>
      <c r="DJ95" s="14">
        <f t="shared" si="41"/>
        <v>0</v>
      </c>
    </row>
    <row r="96" spans="1:114" ht="12.75">
      <c r="A96" s="11" t="s">
        <v>82</v>
      </c>
      <c r="B96" s="11" t="s">
        <v>11</v>
      </c>
      <c r="C96" s="11" t="s">
        <v>30</v>
      </c>
      <c r="D96" s="12">
        <v>2</v>
      </c>
      <c r="E96" s="13">
        <v>2</v>
      </c>
      <c r="F96" s="13">
        <v>2</v>
      </c>
      <c r="G96" s="13">
        <v>2</v>
      </c>
      <c r="H96" s="13">
        <v>2</v>
      </c>
      <c r="I96" s="13">
        <v>2</v>
      </c>
      <c r="J96" s="13">
        <v>2</v>
      </c>
      <c r="K96" s="13">
        <v>2</v>
      </c>
      <c r="L96" s="13">
        <v>2</v>
      </c>
      <c r="M96" s="13">
        <v>2</v>
      </c>
      <c r="N96" s="13">
        <v>2</v>
      </c>
      <c r="O96" s="13">
        <v>2</v>
      </c>
      <c r="P96" s="13">
        <v>2</v>
      </c>
      <c r="Q96" s="13">
        <v>2</v>
      </c>
      <c r="R96" s="13">
        <v>2</v>
      </c>
      <c r="S96" s="13">
        <v>2</v>
      </c>
      <c r="T96" s="13">
        <v>2</v>
      </c>
      <c r="U96" s="13">
        <v>2</v>
      </c>
      <c r="V96" s="13">
        <v>2</v>
      </c>
      <c r="W96" s="13">
        <v>2</v>
      </c>
      <c r="X96" s="13">
        <v>2</v>
      </c>
      <c r="Y96" s="13">
        <v>2</v>
      </c>
      <c r="Z96" s="13">
        <v>2</v>
      </c>
      <c r="AA96" s="13">
        <v>2</v>
      </c>
      <c r="AB96" s="13">
        <v>2</v>
      </c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>
        <v>1</v>
      </c>
      <c r="AS96" s="13">
        <v>1</v>
      </c>
      <c r="AT96" s="13"/>
      <c r="AU96" s="13"/>
      <c r="AV96" s="13"/>
      <c r="AW96" s="13">
        <v>1</v>
      </c>
      <c r="AX96" s="13"/>
      <c r="AY96" s="13"/>
      <c r="AZ96" s="13"/>
      <c r="BA96" s="13"/>
      <c r="BB96" s="13"/>
      <c r="BC96" s="13"/>
      <c r="BD96" s="13"/>
      <c r="BE96" s="13"/>
      <c r="BF96" s="27">
        <v>1.1</v>
      </c>
      <c r="BG96" s="28">
        <v>1.1</v>
      </c>
      <c r="BH96" s="28">
        <v>1.1</v>
      </c>
      <c r="BI96" s="28"/>
      <c r="BJ96" s="28"/>
      <c r="BK96" s="28"/>
      <c r="BL96" s="28"/>
      <c r="BM96" s="28"/>
      <c r="BN96" s="28"/>
      <c r="BO96" s="28"/>
      <c r="BP96" s="28"/>
      <c r="BQ96" s="36">
        <v>1.1</v>
      </c>
      <c r="BR96" s="36">
        <v>1.1</v>
      </c>
      <c r="BS96" s="36">
        <v>1.1</v>
      </c>
      <c r="BT96" s="36">
        <v>1.1</v>
      </c>
      <c r="BU96" s="28"/>
      <c r="BV96" s="28"/>
      <c r="BW96" s="28"/>
      <c r="BX96" s="28"/>
      <c r="BY96" s="28"/>
      <c r="BZ96" s="28"/>
      <c r="CA96" s="28"/>
      <c r="CB96" s="28"/>
      <c r="CC96" s="36">
        <v>1.1</v>
      </c>
      <c r="CD96" s="36">
        <v>1.1</v>
      </c>
      <c r="CE96" s="28"/>
      <c r="CF96" s="28"/>
      <c r="CG96" s="28"/>
      <c r="CH96" s="28"/>
      <c r="CI96" s="28"/>
      <c r="CJ96" s="28"/>
      <c r="CK96" s="28"/>
      <c r="CL96" s="28"/>
      <c r="CM96" s="28"/>
      <c r="CN96" s="28"/>
      <c r="CO96" s="36">
        <v>1.1</v>
      </c>
      <c r="CP96" s="36">
        <v>1.1</v>
      </c>
      <c r="CQ96" s="28"/>
      <c r="CR96" s="29"/>
      <c r="CS96" s="28"/>
      <c r="CT96" s="28"/>
      <c r="CU96" s="28"/>
      <c r="CV96" s="29"/>
      <c r="CW96" s="48">
        <f t="shared" si="28"/>
        <v>58</v>
      </c>
      <c r="CX96" s="9">
        <f t="shared" si="29"/>
        <v>58</v>
      </c>
      <c r="CY96" s="9">
        <f t="shared" si="30"/>
        <v>0</v>
      </c>
      <c r="CZ96" s="9">
        <f t="shared" si="31"/>
        <v>14</v>
      </c>
      <c r="DA96" s="9">
        <f t="shared" si="32"/>
        <v>3</v>
      </c>
      <c r="DB96" s="9">
        <f t="shared" si="33"/>
        <v>11</v>
      </c>
      <c r="DC96" s="9">
        <f t="shared" si="34"/>
        <v>25</v>
      </c>
      <c r="DD96" s="9">
        <f t="shared" si="35"/>
        <v>0</v>
      </c>
      <c r="DE96" s="9">
        <f t="shared" si="36"/>
        <v>39</v>
      </c>
      <c r="DF96" s="9">
        <f t="shared" si="37"/>
        <v>0</v>
      </c>
      <c r="DG96" s="9">
        <f t="shared" si="38"/>
        <v>0</v>
      </c>
      <c r="DH96" s="9">
        <f t="shared" si="39"/>
        <v>0</v>
      </c>
      <c r="DI96" s="9">
        <f t="shared" si="40"/>
        <v>39</v>
      </c>
      <c r="DJ96" s="14">
        <f t="shared" si="41"/>
        <v>0</v>
      </c>
    </row>
    <row r="97" spans="1:114" ht="12.75">
      <c r="A97" s="11" t="s">
        <v>143</v>
      </c>
      <c r="B97" s="11" t="s">
        <v>15</v>
      </c>
      <c r="C97" s="11" t="s">
        <v>85</v>
      </c>
      <c r="D97" s="46" t="s">
        <v>13</v>
      </c>
      <c r="E97" s="45" t="s">
        <v>13</v>
      </c>
      <c r="F97" s="45" t="s">
        <v>13</v>
      </c>
      <c r="G97" s="45" t="s">
        <v>13</v>
      </c>
      <c r="H97" s="45" t="s">
        <v>13</v>
      </c>
      <c r="I97" s="45" t="s">
        <v>13</v>
      </c>
      <c r="J97" s="45" t="s">
        <v>13</v>
      </c>
      <c r="K97" s="45" t="s">
        <v>13</v>
      </c>
      <c r="L97" s="45" t="s">
        <v>13</v>
      </c>
      <c r="M97" s="45" t="s">
        <v>13</v>
      </c>
      <c r="N97" s="45" t="s">
        <v>13</v>
      </c>
      <c r="O97" s="45" t="s">
        <v>13</v>
      </c>
      <c r="P97" s="45" t="s">
        <v>13</v>
      </c>
      <c r="Q97" s="45" t="s">
        <v>13</v>
      </c>
      <c r="R97" s="45" t="s">
        <v>13</v>
      </c>
      <c r="S97" s="45" t="s">
        <v>13</v>
      </c>
      <c r="T97" s="45" t="s">
        <v>13</v>
      </c>
      <c r="U97" s="45" t="s">
        <v>13</v>
      </c>
      <c r="V97" s="45" t="s">
        <v>13</v>
      </c>
      <c r="W97" s="45" t="s">
        <v>13</v>
      </c>
      <c r="X97" s="45" t="s">
        <v>13</v>
      </c>
      <c r="Y97" s="45" t="s">
        <v>13</v>
      </c>
      <c r="Z97" s="45" t="s">
        <v>13</v>
      </c>
      <c r="AA97" s="45" t="s">
        <v>13</v>
      </c>
      <c r="AB97" s="45" t="s">
        <v>13</v>
      </c>
      <c r="AC97" s="45" t="s">
        <v>13</v>
      </c>
      <c r="AD97" s="45" t="s">
        <v>13</v>
      </c>
      <c r="AE97" s="45" t="s">
        <v>13</v>
      </c>
      <c r="AF97" s="45" t="s">
        <v>13</v>
      </c>
      <c r="AG97" s="45" t="s">
        <v>13</v>
      </c>
      <c r="AH97" s="45" t="s">
        <v>13</v>
      </c>
      <c r="AI97" s="45" t="s">
        <v>13</v>
      </c>
      <c r="AJ97" s="45" t="s">
        <v>13</v>
      </c>
      <c r="AK97" s="45" t="s">
        <v>13</v>
      </c>
      <c r="AL97" s="45" t="s">
        <v>13</v>
      </c>
      <c r="AM97" s="45" t="s">
        <v>13</v>
      </c>
      <c r="AN97" s="45" t="s">
        <v>13</v>
      </c>
      <c r="AO97" s="45" t="s">
        <v>13</v>
      </c>
      <c r="AP97" s="45" t="s">
        <v>13</v>
      </c>
      <c r="AQ97" s="45" t="s">
        <v>13</v>
      </c>
      <c r="AR97" s="45" t="s">
        <v>13</v>
      </c>
      <c r="AS97" s="45" t="s">
        <v>13</v>
      </c>
      <c r="AT97" s="45" t="s">
        <v>13</v>
      </c>
      <c r="AU97" s="45" t="s">
        <v>13</v>
      </c>
      <c r="AV97" s="45" t="s">
        <v>13</v>
      </c>
      <c r="AW97" s="45" t="s">
        <v>13</v>
      </c>
      <c r="AX97" s="45" t="s">
        <v>13</v>
      </c>
      <c r="AY97" s="45" t="s">
        <v>13</v>
      </c>
      <c r="AZ97" s="45" t="s">
        <v>13</v>
      </c>
      <c r="BA97" s="45" t="s">
        <v>13</v>
      </c>
      <c r="BB97" s="45" t="s">
        <v>13</v>
      </c>
      <c r="BC97" s="45" t="s">
        <v>13</v>
      </c>
      <c r="BD97" s="45" t="s">
        <v>13</v>
      </c>
      <c r="BE97" s="45" t="s">
        <v>13</v>
      </c>
      <c r="BF97" s="41" t="s">
        <v>13</v>
      </c>
      <c r="BG97" s="42" t="s">
        <v>13</v>
      </c>
      <c r="BH97" s="28"/>
      <c r="BI97" s="28"/>
      <c r="BJ97" s="28"/>
      <c r="BK97" s="28"/>
      <c r="BL97" s="28"/>
      <c r="BM97" s="28"/>
      <c r="BN97" s="36">
        <v>1.1</v>
      </c>
      <c r="BO97" s="28"/>
      <c r="BP97" s="28"/>
      <c r="BQ97" s="28"/>
      <c r="BR97" s="28"/>
      <c r="BS97" s="28"/>
      <c r="BT97" s="28"/>
      <c r="BU97" s="28"/>
      <c r="BV97" s="28"/>
      <c r="BW97" s="28"/>
      <c r="BX97" s="28"/>
      <c r="BY97" s="28"/>
      <c r="BZ97" s="28"/>
      <c r="CA97" s="28"/>
      <c r="CB97" s="28"/>
      <c r="CC97" s="28"/>
      <c r="CD97" s="28"/>
      <c r="CE97" s="28"/>
      <c r="CF97" s="42" t="s">
        <v>13</v>
      </c>
      <c r="CG97" s="42" t="s">
        <v>13</v>
      </c>
      <c r="CH97" s="42" t="s">
        <v>13</v>
      </c>
      <c r="CI97" s="42" t="s">
        <v>13</v>
      </c>
      <c r="CJ97" s="42" t="s">
        <v>13</v>
      </c>
      <c r="CK97" s="42" t="s">
        <v>13</v>
      </c>
      <c r="CL97" s="42" t="s">
        <v>13</v>
      </c>
      <c r="CM97" s="42" t="s">
        <v>13</v>
      </c>
      <c r="CN97" s="42" t="s">
        <v>13</v>
      </c>
      <c r="CO97" s="42" t="s">
        <v>13</v>
      </c>
      <c r="CP97" s="42" t="s">
        <v>13</v>
      </c>
      <c r="CQ97" s="42" t="s">
        <v>13</v>
      </c>
      <c r="CR97" s="43" t="s">
        <v>13</v>
      </c>
      <c r="CS97" s="42" t="s">
        <v>13</v>
      </c>
      <c r="CT97" s="42" t="s">
        <v>13</v>
      </c>
      <c r="CU97" s="42" t="s">
        <v>13</v>
      </c>
      <c r="CV97" s="43" t="s">
        <v>13</v>
      </c>
      <c r="CW97" s="48">
        <f t="shared" si="28"/>
        <v>23</v>
      </c>
      <c r="CX97" s="9">
        <f t="shared" si="29"/>
        <v>23</v>
      </c>
      <c r="CY97" s="9">
        <f t="shared" si="30"/>
        <v>0</v>
      </c>
      <c r="CZ97" s="9">
        <f t="shared" si="31"/>
        <v>1</v>
      </c>
      <c r="DA97" s="9">
        <f t="shared" si="32"/>
        <v>0</v>
      </c>
      <c r="DB97" s="9">
        <f t="shared" si="33"/>
        <v>1</v>
      </c>
      <c r="DC97" s="9">
        <f t="shared" si="34"/>
        <v>0</v>
      </c>
      <c r="DD97" s="9">
        <f t="shared" si="35"/>
        <v>0</v>
      </c>
      <c r="DE97" s="9">
        <f t="shared" si="36"/>
        <v>1</v>
      </c>
      <c r="DF97" s="9">
        <f t="shared" si="37"/>
        <v>73</v>
      </c>
      <c r="DG97" s="9">
        <f t="shared" si="38"/>
        <v>0</v>
      </c>
      <c r="DH97" s="9">
        <f t="shared" si="39"/>
        <v>0</v>
      </c>
      <c r="DI97" s="9">
        <f t="shared" si="40"/>
        <v>1</v>
      </c>
      <c r="DJ97" s="14">
        <f t="shared" si="41"/>
        <v>0</v>
      </c>
    </row>
    <row r="98" spans="1:114" ht="12.75">
      <c r="A98" s="11" t="s">
        <v>104</v>
      </c>
      <c r="B98" s="11" t="s">
        <v>15</v>
      </c>
      <c r="C98" s="11" t="s">
        <v>23</v>
      </c>
      <c r="D98" s="12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>
        <v>1</v>
      </c>
      <c r="T98" s="13"/>
      <c r="U98" s="23" t="s">
        <v>152</v>
      </c>
      <c r="V98" s="23" t="s">
        <v>152</v>
      </c>
      <c r="W98" s="23" t="s">
        <v>152</v>
      </c>
      <c r="X98" s="23" t="s">
        <v>152</v>
      </c>
      <c r="Y98" s="23" t="s">
        <v>152</v>
      </c>
      <c r="Z98" s="23" t="s">
        <v>152</v>
      </c>
      <c r="AA98" s="23" t="s">
        <v>152</v>
      </c>
      <c r="AB98" s="23" t="s">
        <v>152</v>
      </c>
      <c r="AC98" s="23" t="s">
        <v>152</v>
      </c>
      <c r="AD98" s="23" t="s">
        <v>152</v>
      </c>
      <c r="AE98" s="23" t="s">
        <v>152</v>
      </c>
      <c r="AF98" s="23" t="s">
        <v>152</v>
      </c>
      <c r="AG98" s="23" t="s">
        <v>152</v>
      </c>
      <c r="AH98" s="23" t="s">
        <v>152</v>
      </c>
      <c r="AI98" s="23" t="s">
        <v>152</v>
      </c>
      <c r="AJ98" s="23" t="s">
        <v>152</v>
      </c>
      <c r="AK98" s="23" t="s">
        <v>152</v>
      </c>
      <c r="AL98" s="23" t="s">
        <v>152</v>
      </c>
      <c r="AM98" s="23" t="s">
        <v>152</v>
      </c>
      <c r="AN98" s="23" t="s">
        <v>152</v>
      </c>
      <c r="AO98" s="23" t="s">
        <v>152</v>
      </c>
      <c r="AP98" s="23" t="s">
        <v>152</v>
      </c>
      <c r="AQ98" s="23" t="s">
        <v>152</v>
      </c>
      <c r="AR98" s="23" t="s">
        <v>152</v>
      </c>
      <c r="AS98" s="23" t="s">
        <v>152</v>
      </c>
      <c r="AT98" s="23" t="s">
        <v>152</v>
      </c>
      <c r="AU98" s="23" t="s">
        <v>152</v>
      </c>
      <c r="AV98" s="23" t="s">
        <v>152</v>
      </c>
      <c r="AW98" s="23" t="s">
        <v>152</v>
      </c>
      <c r="AX98" s="23" t="s">
        <v>152</v>
      </c>
      <c r="AY98" s="23" t="s">
        <v>152</v>
      </c>
      <c r="AZ98" s="23" t="s">
        <v>152</v>
      </c>
      <c r="BA98" s="23" t="s">
        <v>152</v>
      </c>
      <c r="BB98" s="23" t="s">
        <v>152</v>
      </c>
      <c r="BC98" s="23" t="s">
        <v>152</v>
      </c>
      <c r="BD98" s="23" t="s">
        <v>152</v>
      </c>
      <c r="BE98" s="23" t="s">
        <v>152</v>
      </c>
      <c r="BF98" s="39" t="s">
        <v>152</v>
      </c>
      <c r="BG98" s="40" t="s">
        <v>152</v>
      </c>
      <c r="BH98" s="40" t="s">
        <v>152</v>
      </c>
      <c r="BI98" s="40" t="s">
        <v>152</v>
      </c>
      <c r="BJ98" s="40" t="s">
        <v>152</v>
      </c>
      <c r="BK98" s="40" t="s">
        <v>152</v>
      </c>
      <c r="BL98" s="40" t="s">
        <v>152</v>
      </c>
      <c r="BM98" s="40" t="s">
        <v>152</v>
      </c>
      <c r="BN98" s="40" t="s">
        <v>152</v>
      </c>
      <c r="BO98" s="40" t="s">
        <v>152</v>
      </c>
      <c r="BP98" s="40" t="s">
        <v>152</v>
      </c>
      <c r="BQ98" s="40" t="s">
        <v>152</v>
      </c>
      <c r="BR98" s="40" t="s">
        <v>152</v>
      </c>
      <c r="BS98" s="40" t="s">
        <v>152</v>
      </c>
      <c r="BT98" s="40" t="s">
        <v>152</v>
      </c>
      <c r="BU98" s="40" t="s">
        <v>152</v>
      </c>
      <c r="BV98" s="40" t="s">
        <v>152</v>
      </c>
      <c r="BW98" s="40" t="s">
        <v>152</v>
      </c>
      <c r="BX98" s="40" t="s">
        <v>152</v>
      </c>
      <c r="BY98" s="40" t="s">
        <v>152</v>
      </c>
      <c r="BZ98" s="40" t="s">
        <v>152</v>
      </c>
      <c r="CA98" s="40" t="s">
        <v>152</v>
      </c>
      <c r="CB98" s="40" t="s">
        <v>152</v>
      </c>
      <c r="CC98" s="40" t="s">
        <v>152</v>
      </c>
      <c r="CD98" s="40" t="s">
        <v>152</v>
      </c>
      <c r="CE98" s="40" t="s">
        <v>152</v>
      </c>
      <c r="CF98" s="40" t="s">
        <v>152</v>
      </c>
      <c r="CG98" s="40" t="s">
        <v>152</v>
      </c>
      <c r="CH98" s="40" t="s">
        <v>152</v>
      </c>
      <c r="CI98" s="40" t="s">
        <v>152</v>
      </c>
      <c r="CJ98" s="40" t="s">
        <v>152</v>
      </c>
      <c r="CK98" s="40" t="s">
        <v>152</v>
      </c>
      <c r="CL98" s="40" t="s">
        <v>152</v>
      </c>
      <c r="CM98" s="40" t="s">
        <v>152</v>
      </c>
      <c r="CN98" s="40" t="s">
        <v>152</v>
      </c>
      <c r="CO98" s="40" t="s">
        <v>152</v>
      </c>
      <c r="CP98" s="40" t="s">
        <v>152</v>
      </c>
      <c r="CQ98" s="40" t="s">
        <v>152</v>
      </c>
      <c r="CR98" s="44" t="s">
        <v>152</v>
      </c>
      <c r="CS98" s="40" t="s">
        <v>152</v>
      </c>
      <c r="CT98" s="40" t="s">
        <v>152</v>
      </c>
      <c r="CU98" s="40" t="s">
        <v>152</v>
      </c>
      <c r="CV98" s="44" t="s">
        <v>152</v>
      </c>
      <c r="CW98" s="48">
        <f t="shared" si="28"/>
        <v>16</v>
      </c>
      <c r="CX98" s="9">
        <f t="shared" si="29"/>
        <v>16</v>
      </c>
      <c r="CY98" s="9">
        <f t="shared" si="30"/>
        <v>80</v>
      </c>
      <c r="CZ98" s="9">
        <f t="shared" si="31"/>
        <v>1</v>
      </c>
      <c r="DA98" s="9">
        <f t="shared" si="32"/>
        <v>1</v>
      </c>
      <c r="DB98" s="9">
        <f t="shared" si="33"/>
        <v>0</v>
      </c>
      <c r="DC98" s="9">
        <f t="shared" si="34"/>
        <v>0</v>
      </c>
      <c r="DD98" s="9">
        <f t="shared" si="35"/>
        <v>0</v>
      </c>
      <c r="DE98" s="9">
        <f t="shared" si="36"/>
        <v>81</v>
      </c>
      <c r="DF98" s="9">
        <f t="shared" si="37"/>
        <v>0</v>
      </c>
      <c r="DG98" s="9">
        <f t="shared" si="38"/>
        <v>0</v>
      </c>
      <c r="DH98" s="9">
        <f t="shared" si="39"/>
        <v>0</v>
      </c>
      <c r="DI98" s="9">
        <f t="shared" si="40"/>
        <v>81</v>
      </c>
      <c r="DJ98" s="14">
        <f t="shared" si="41"/>
        <v>0</v>
      </c>
    </row>
    <row r="99" spans="1:114" ht="12.75">
      <c r="A99" s="11" t="s">
        <v>111</v>
      </c>
      <c r="B99" s="11" t="s">
        <v>11</v>
      </c>
      <c r="C99" s="11" t="s">
        <v>54</v>
      </c>
      <c r="D99" s="12"/>
      <c r="E99" s="13"/>
      <c r="F99" s="13"/>
      <c r="G99" s="13"/>
      <c r="H99" s="13"/>
      <c r="I99" s="13"/>
      <c r="J99" s="13">
        <v>2</v>
      </c>
      <c r="K99" s="13">
        <v>2</v>
      </c>
      <c r="L99" s="13">
        <v>2</v>
      </c>
      <c r="M99" s="13">
        <v>2</v>
      </c>
      <c r="N99" s="13">
        <v>2</v>
      </c>
      <c r="O99" s="13">
        <v>2</v>
      </c>
      <c r="P99" s="13"/>
      <c r="Q99" s="13"/>
      <c r="R99" s="13"/>
      <c r="S99" s="13">
        <v>2</v>
      </c>
      <c r="T99" s="13">
        <v>2</v>
      </c>
      <c r="U99" s="13"/>
      <c r="V99" s="13"/>
      <c r="W99" s="13"/>
      <c r="X99" s="13"/>
      <c r="Y99" s="13"/>
      <c r="Z99" s="13"/>
      <c r="AA99" s="13"/>
      <c r="AB99" s="13"/>
      <c r="AC99" s="13">
        <v>1</v>
      </c>
      <c r="AD99" s="13">
        <v>1</v>
      </c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>
        <v>1</v>
      </c>
      <c r="AS99" s="13">
        <v>1</v>
      </c>
      <c r="AT99" s="13">
        <v>2</v>
      </c>
      <c r="AU99" s="13">
        <v>2</v>
      </c>
      <c r="AV99" s="13">
        <v>2</v>
      </c>
      <c r="AW99" s="13"/>
      <c r="AX99" s="13"/>
      <c r="AY99" s="13"/>
      <c r="AZ99" s="13">
        <v>1</v>
      </c>
      <c r="BA99" s="13">
        <v>1</v>
      </c>
      <c r="BB99" s="13">
        <v>1</v>
      </c>
      <c r="BC99" s="13">
        <v>1</v>
      </c>
      <c r="BD99" s="13">
        <v>1</v>
      </c>
      <c r="BE99" s="13"/>
      <c r="BF99" s="35">
        <v>1.1</v>
      </c>
      <c r="BG99" s="28"/>
      <c r="BH99" s="28"/>
      <c r="BI99" s="28"/>
      <c r="BJ99" s="28"/>
      <c r="BK99" s="28"/>
      <c r="BL99" s="36">
        <v>1.1</v>
      </c>
      <c r="BM99" s="36">
        <v>1.1</v>
      </c>
      <c r="BN99" s="36">
        <v>1.1</v>
      </c>
      <c r="BO99" s="36">
        <v>1.1</v>
      </c>
      <c r="BP99" s="36">
        <v>1.1</v>
      </c>
      <c r="BQ99" s="36">
        <v>1.1</v>
      </c>
      <c r="BR99" s="36">
        <v>1.1</v>
      </c>
      <c r="BS99" s="36">
        <v>1.1</v>
      </c>
      <c r="BT99" s="36">
        <v>1.1</v>
      </c>
      <c r="BU99" s="36">
        <v>1.1</v>
      </c>
      <c r="BV99" s="36">
        <v>1.1</v>
      </c>
      <c r="BW99" s="28"/>
      <c r="BX99" s="36">
        <v>3</v>
      </c>
      <c r="BY99" s="36">
        <v>3</v>
      </c>
      <c r="BZ99" s="36">
        <v>2</v>
      </c>
      <c r="CA99" s="36">
        <v>2</v>
      </c>
      <c r="CB99" s="36">
        <v>2</v>
      </c>
      <c r="CC99" s="36">
        <v>2</v>
      </c>
      <c r="CD99" s="36">
        <v>2</v>
      </c>
      <c r="CE99" s="36">
        <v>2</v>
      </c>
      <c r="CF99" s="36">
        <v>2</v>
      </c>
      <c r="CG99" s="36">
        <v>2</v>
      </c>
      <c r="CH99" s="28"/>
      <c r="CI99" s="28"/>
      <c r="CJ99" s="28"/>
      <c r="CK99" s="36">
        <v>3</v>
      </c>
      <c r="CL99" s="36">
        <v>3</v>
      </c>
      <c r="CM99" s="36">
        <v>3</v>
      </c>
      <c r="CN99" s="36">
        <v>3</v>
      </c>
      <c r="CO99" s="36">
        <v>1.1</v>
      </c>
      <c r="CP99" s="36">
        <v>1.1</v>
      </c>
      <c r="CQ99" s="28"/>
      <c r="CR99" s="29"/>
      <c r="CS99" s="28"/>
      <c r="CT99" s="28"/>
      <c r="CU99" s="28"/>
      <c r="CV99" s="38">
        <v>1.1</v>
      </c>
      <c r="CW99" s="48">
        <f t="shared" si="28"/>
        <v>48</v>
      </c>
      <c r="CX99" s="9">
        <f t="shared" si="29"/>
        <v>48</v>
      </c>
      <c r="CY99" s="9">
        <f t="shared" si="30"/>
        <v>0</v>
      </c>
      <c r="CZ99" s="9">
        <f t="shared" si="31"/>
        <v>24</v>
      </c>
      <c r="DA99" s="9">
        <f t="shared" si="32"/>
        <v>9</v>
      </c>
      <c r="DB99" s="9">
        <f t="shared" si="33"/>
        <v>15</v>
      </c>
      <c r="DC99" s="9">
        <f t="shared" si="34"/>
        <v>19</v>
      </c>
      <c r="DD99" s="9">
        <f t="shared" si="35"/>
        <v>6</v>
      </c>
      <c r="DE99" s="9">
        <f t="shared" si="36"/>
        <v>49</v>
      </c>
      <c r="DF99" s="9">
        <f t="shared" si="37"/>
        <v>0</v>
      </c>
      <c r="DG99" s="9">
        <f t="shared" si="38"/>
        <v>0</v>
      </c>
      <c r="DH99" s="9">
        <f t="shared" si="39"/>
        <v>0</v>
      </c>
      <c r="DI99" s="9">
        <f t="shared" si="40"/>
        <v>49</v>
      </c>
      <c r="DJ99" s="14">
        <f t="shared" si="41"/>
        <v>0</v>
      </c>
    </row>
    <row r="100" spans="1:114" ht="12.75">
      <c r="A100" s="11" t="s">
        <v>123</v>
      </c>
      <c r="B100" s="11" t="s">
        <v>19</v>
      </c>
      <c r="C100" s="11" t="s">
        <v>38</v>
      </c>
      <c r="D100" s="12"/>
      <c r="E100" s="13"/>
      <c r="F100" s="13">
        <v>1</v>
      </c>
      <c r="G100" s="13"/>
      <c r="H100" s="13"/>
      <c r="I100" s="13">
        <v>1</v>
      </c>
      <c r="J100" s="13"/>
      <c r="K100" s="13"/>
      <c r="L100" s="13">
        <v>1</v>
      </c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>
        <v>1</v>
      </c>
      <c r="AA100" s="13"/>
      <c r="AB100" s="13"/>
      <c r="AC100" s="13">
        <v>1</v>
      </c>
      <c r="AD100" s="13"/>
      <c r="AE100" s="13"/>
      <c r="AF100" s="13"/>
      <c r="AG100" s="13">
        <v>1</v>
      </c>
      <c r="AH100" s="13">
        <v>1</v>
      </c>
      <c r="AI100" s="13">
        <v>1</v>
      </c>
      <c r="AJ100" s="13">
        <v>3</v>
      </c>
      <c r="AK100" s="13">
        <v>3</v>
      </c>
      <c r="AL100" s="13"/>
      <c r="AM100" s="13"/>
      <c r="AN100" s="13"/>
      <c r="AO100" s="13"/>
      <c r="AP100" s="13"/>
      <c r="AQ100" s="13"/>
      <c r="AR100" s="13"/>
      <c r="AS100" s="13">
        <v>1</v>
      </c>
      <c r="AT100" s="13"/>
      <c r="AU100" s="13"/>
      <c r="AV100" s="13"/>
      <c r="AW100" s="13"/>
      <c r="AX100" s="13"/>
      <c r="AY100" s="13">
        <v>1</v>
      </c>
      <c r="AZ100" s="13"/>
      <c r="BA100" s="13"/>
      <c r="BB100" s="13">
        <v>1</v>
      </c>
      <c r="BC100" s="13"/>
      <c r="BD100" s="13">
        <v>1</v>
      </c>
      <c r="BE100" s="13">
        <v>1</v>
      </c>
      <c r="BF100" s="27"/>
      <c r="BG100" s="28"/>
      <c r="BH100" s="28"/>
      <c r="BI100" s="28"/>
      <c r="BJ100" s="28"/>
      <c r="BK100" s="28"/>
      <c r="BL100" s="28"/>
      <c r="BM100" s="28"/>
      <c r="BN100" s="36">
        <v>1.1</v>
      </c>
      <c r="BO100" s="28"/>
      <c r="BP100" s="28"/>
      <c r="BQ100" s="36">
        <v>1.1</v>
      </c>
      <c r="BR100" s="28"/>
      <c r="BS100" s="36">
        <v>1.1</v>
      </c>
      <c r="BT100" s="28"/>
      <c r="BU100" s="36">
        <v>1.1</v>
      </c>
      <c r="BV100" s="36">
        <v>1.1</v>
      </c>
      <c r="BW100" s="36">
        <v>1.1</v>
      </c>
      <c r="BX100" s="28"/>
      <c r="BY100" s="28"/>
      <c r="BZ100" s="36">
        <v>1.1</v>
      </c>
      <c r="CA100" s="36">
        <v>1.1</v>
      </c>
      <c r="CB100" s="36">
        <v>1.1</v>
      </c>
      <c r="CC100" s="28"/>
      <c r="CD100" s="28"/>
      <c r="CE100" s="28"/>
      <c r="CF100" s="28"/>
      <c r="CG100" s="28"/>
      <c r="CH100" s="28"/>
      <c r="CI100" s="28"/>
      <c r="CJ100" s="36">
        <v>1.1</v>
      </c>
      <c r="CK100" s="28"/>
      <c r="CL100" s="36">
        <v>1.1</v>
      </c>
      <c r="CM100" s="36">
        <v>1.1</v>
      </c>
      <c r="CN100" s="36">
        <v>1.1</v>
      </c>
      <c r="CO100" s="28"/>
      <c r="CP100" s="28"/>
      <c r="CQ100" s="28"/>
      <c r="CR100" s="29"/>
      <c r="CS100" s="36">
        <v>1.1</v>
      </c>
      <c r="CT100" s="28"/>
      <c r="CU100" s="28"/>
      <c r="CV100" s="29"/>
      <c r="CW100" s="48">
        <f t="shared" si="28"/>
        <v>68</v>
      </c>
      <c r="CX100" s="9">
        <f t="shared" si="29"/>
        <v>68</v>
      </c>
      <c r="CY100" s="9">
        <f t="shared" si="30"/>
        <v>0</v>
      </c>
      <c r="CZ100" s="9">
        <f t="shared" si="31"/>
        <v>27</v>
      </c>
      <c r="DA100" s="9">
        <f t="shared" si="32"/>
        <v>13</v>
      </c>
      <c r="DB100" s="9">
        <f t="shared" si="33"/>
        <v>14</v>
      </c>
      <c r="DC100" s="9">
        <f t="shared" si="34"/>
        <v>0</v>
      </c>
      <c r="DD100" s="9">
        <f t="shared" si="35"/>
        <v>2</v>
      </c>
      <c r="DE100" s="9">
        <f t="shared" si="36"/>
        <v>29</v>
      </c>
      <c r="DF100" s="9">
        <f t="shared" si="37"/>
        <v>0</v>
      </c>
      <c r="DG100" s="9">
        <f t="shared" si="38"/>
        <v>0</v>
      </c>
      <c r="DH100" s="9">
        <f t="shared" si="39"/>
        <v>0</v>
      </c>
      <c r="DI100" s="9">
        <f t="shared" si="40"/>
        <v>29</v>
      </c>
      <c r="DJ100" s="14">
        <f t="shared" si="41"/>
        <v>0</v>
      </c>
    </row>
    <row r="101" spans="1:114" ht="12.75">
      <c r="A101" s="11" t="s">
        <v>124</v>
      </c>
      <c r="B101" s="11" t="s">
        <v>8</v>
      </c>
      <c r="C101" s="11" t="s">
        <v>114</v>
      </c>
      <c r="D101" s="12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>
        <v>1</v>
      </c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3"/>
      <c r="AW101" s="13"/>
      <c r="AX101" s="13"/>
      <c r="AY101" s="13">
        <v>1</v>
      </c>
      <c r="AZ101" s="13"/>
      <c r="BA101" s="13"/>
      <c r="BB101" s="13"/>
      <c r="BC101" s="13"/>
      <c r="BD101" s="13"/>
      <c r="BE101" s="13"/>
      <c r="BF101" s="27"/>
      <c r="BG101" s="28"/>
      <c r="BH101" s="28"/>
      <c r="BI101" s="28"/>
      <c r="BJ101" s="28"/>
      <c r="BK101" s="28"/>
      <c r="BL101" s="28"/>
      <c r="BM101" s="28"/>
      <c r="BN101" s="28"/>
      <c r="BO101" s="28"/>
      <c r="BP101" s="28"/>
      <c r="BQ101" s="28"/>
      <c r="BR101" s="28"/>
      <c r="BS101" s="28"/>
      <c r="BT101" s="51"/>
      <c r="BU101" s="28"/>
      <c r="BV101" s="28"/>
      <c r="BW101" s="28"/>
      <c r="BX101" s="28"/>
      <c r="BY101" s="28"/>
      <c r="BZ101" s="28"/>
      <c r="CA101" s="28"/>
      <c r="CB101" s="28">
        <v>1.1</v>
      </c>
      <c r="CC101" s="28"/>
      <c r="CD101" s="28"/>
      <c r="CE101" s="28"/>
      <c r="CF101" s="28"/>
      <c r="CG101" s="28"/>
      <c r="CH101" s="36">
        <v>1</v>
      </c>
      <c r="CI101" s="28"/>
      <c r="CJ101" s="28"/>
      <c r="CK101" s="28"/>
      <c r="CL101" s="28"/>
      <c r="CM101" s="28"/>
      <c r="CN101" s="28"/>
      <c r="CO101" s="28"/>
      <c r="CP101" s="28"/>
      <c r="CQ101" s="28"/>
      <c r="CR101" s="29"/>
      <c r="CS101" s="28"/>
      <c r="CT101" s="28"/>
      <c r="CU101" s="28"/>
      <c r="CV101" s="29"/>
      <c r="CW101" s="48">
        <f t="shared" si="28"/>
        <v>93</v>
      </c>
      <c r="CX101" s="9">
        <f t="shared" si="29"/>
        <v>93</v>
      </c>
      <c r="CY101" s="9">
        <f t="shared" si="30"/>
        <v>0</v>
      </c>
      <c r="CZ101" s="9">
        <f t="shared" si="31"/>
        <v>4</v>
      </c>
      <c r="DA101" s="9">
        <f t="shared" si="32"/>
        <v>3</v>
      </c>
      <c r="DB101" s="9">
        <f t="shared" si="33"/>
        <v>1</v>
      </c>
      <c r="DC101" s="9">
        <f t="shared" si="34"/>
        <v>0</v>
      </c>
      <c r="DD101" s="9">
        <f t="shared" si="35"/>
        <v>0</v>
      </c>
      <c r="DE101" s="9">
        <f t="shared" si="36"/>
        <v>4</v>
      </c>
      <c r="DF101" s="9">
        <f t="shared" si="37"/>
        <v>0</v>
      </c>
      <c r="DG101" s="9">
        <f t="shared" si="38"/>
        <v>0</v>
      </c>
      <c r="DH101" s="9">
        <f t="shared" si="39"/>
        <v>0</v>
      </c>
      <c r="DI101" s="9">
        <f t="shared" si="40"/>
        <v>4</v>
      </c>
      <c r="DJ101" s="14">
        <f t="shared" si="41"/>
        <v>0</v>
      </c>
    </row>
    <row r="102" spans="1:114" ht="12.75">
      <c r="A102" s="11" t="s">
        <v>131</v>
      </c>
      <c r="B102" s="11" t="s">
        <v>132</v>
      </c>
      <c r="C102" s="11" t="s">
        <v>23</v>
      </c>
      <c r="D102" s="12" t="s">
        <v>13</v>
      </c>
      <c r="E102" s="13" t="s">
        <v>13</v>
      </c>
      <c r="F102" s="13" t="s">
        <v>13</v>
      </c>
      <c r="G102" s="13" t="s">
        <v>13</v>
      </c>
      <c r="H102" s="13" t="s">
        <v>13</v>
      </c>
      <c r="I102" s="13" t="s">
        <v>13</v>
      </c>
      <c r="J102" s="13" t="s">
        <v>13</v>
      </c>
      <c r="K102" s="13" t="s">
        <v>13</v>
      </c>
      <c r="L102" s="13" t="s">
        <v>13</v>
      </c>
      <c r="M102" s="13" t="s">
        <v>13</v>
      </c>
      <c r="N102" s="13" t="s">
        <v>13</v>
      </c>
      <c r="O102" s="13" t="s">
        <v>13</v>
      </c>
      <c r="P102" s="13" t="s">
        <v>13</v>
      </c>
      <c r="Q102" s="13" t="s">
        <v>13</v>
      </c>
      <c r="R102" s="13" t="s">
        <v>13</v>
      </c>
      <c r="S102" s="13" t="s">
        <v>13</v>
      </c>
      <c r="T102" s="13" t="s">
        <v>13</v>
      </c>
      <c r="U102" s="13" t="s">
        <v>13</v>
      </c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>
        <v>1</v>
      </c>
      <c r="AH102" s="13">
        <v>1</v>
      </c>
      <c r="AI102" s="13">
        <v>1</v>
      </c>
      <c r="AJ102" s="13">
        <v>3</v>
      </c>
      <c r="AK102" s="13">
        <v>3</v>
      </c>
      <c r="AL102" s="13"/>
      <c r="AM102" s="13"/>
      <c r="AN102" s="13"/>
      <c r="AO102" s="13"/>
      <c r="AP102" s="13"/>
      <c r="AQ102" s="13">
        <v>1</v>
      </c>
      <c r="AR102" s="13"/>
      <c r="AS102" s="13"/>
      <c r="AT102" s="13"/>
      <c r="AU102" s="13"/>
      <c r="AV102" s="13"/>
      <c r="AW102" s="13"/>
      <c r="AX102" s="13"/>
      <c r="AY102" s="13"/>
      <c r="AZ102" s="13">
        <v>1</v>
      </c>
      <c r="BA102" s="13"/>
      <c r="BB102" s="13"/>
      <c r="BC102" s="13">
        <v>1</v>
      </c>
      <c r="BD102" s="13"/>
      <c r="BE102" s="13"/>
      <c r="BF102" s="27">
        <v>1</v>
      </c>
      <c r="BG102" s="28">
        <v>1</v>
      </c>
      <c r="BH102" s="28">
        <v>1</v>
      </c>
      <c r="BI102" s="28"/>
      <c r="BJ102" s="28"/>
      <c r="BK102" s="28"/>
      <c r="BL102" s="28"/>
      <c r="BM102" s="28"/>
      <c r="BN102" s="28"/>
      <c r="BO102" s="28"/>
      <c r="BP102" s="28"/>
      <c r="BQ102" s="28"/>
      <c r="BR102" s="28"/>
      <c r="BS102" s="36">
        <v>1.1</v>
      </c>
      <c r="BT102" s="28"/>
      <c r="BU102" s="28"/>
      <c r="BV102" s="28"/>
      <c r="BW102" s="28"/>
      <c r="BX102" s="28"/>
      <c r="BY102" s="28"/>
      <c r="BZ102" s="28"/>
      <c r="CA102" s="28"/>
      <c r="CB102" s="28"/>
      <c r="CC102" s="28"/>
      <c r="CD102" s="28"/>
      <c r="CE102" s="28"/>
      <c r="CF102" s="28"/>
      <c r="CG102" s="28"/>
      <c r="CH102" s="28"/>
      <c r="CI102" s="28"/>
      <c r="CJ102" s="28"/>
      <c r="CK102" s="28"/>
      <c r="CL102" s="28"/>
      <c r="CM102" s="28"/>
      <c r="CN102" s="28"/>
      <c r="CO102" s="28"/>
      <c r="CP102" s="28"/>
      <c r="CQ102" s="36">
        <v>1</v>
      </c>
      <c r="CR102" s="38">
        <v>1</v>
      </c>
      <c r="CS102" s="36">
        <v>1</v>
      </c>
      <c r="CT102" s="36">
        <v>1</v>
      </c>
      <c r="CU102" s="36">
        <v>1</v>
      </c>
      <c r="CV102" s="29"/>
      <c r="CW102" s="48">
        <f t="shared" si="28"/>
        <v>62</v>
      </c>
      <c r="CX102" s="9">
        <f t="shared" si="29"/>
        <v>62</v>
      </c>
      <c r="CY102" s="9">
        <f t="shared" si="30"/>
        <v>0</v>
      </c>
      <c r="CZ102" s="9">
        <f t="shared" si="31"/>
        <v>15</v>
      </c>
      <c r="DA102" s="9">
        <f t="shared" si="32"/>
        <v>14</v>
      </c>
      <c r="DB102" s="9">
        <f t="shared" si="33"/>
        <v>1</v>
      </c>
      <c r="DC102" s="9">
        <f t="shared" si="34"/>
        <v>0</v>
      </c>
      <c r="DD102" s="9">
        <f t="shared" si="35"/>
        <v>2</v>
      </c>
      <c r="DE102" s="9">
        <f t="shared" si="36"/>
        <v>17</v>
      </c>
      <c r="DF102" s="9">
        <f t="shared" si="37"/>
        <v>18</v>
      </c>
      <c r="DG102" s="9">
        <f t="shared" si="38"/>
        <v>0</v>
      </c>
      <c r="DH102" s="9">
        <f t="shared" si="39"/>
        <v>0</v>
      </c>
      <c r="DI102" s="9">
        <f t="shared" si="40"/>
        <v>17</v>
      </c>
      <c r="DJ102" s="14">
        <f t="shared" si="41"/>
        <v>0</v>
      </c>
    </row>
    <row r="103" spans="1:114" s="62" customFormat="1" ht="12.75">
      <c r="A103" s="30" t="s">
        <v>134</v>
      </c>
      <c r="B103" s="31"/>
      <c r="C103" s="31"/>
      <c r="D103" s="31">
        <f aca="true" t="shared" si="42" ref="D103:BE103">COUNTIF(D14:D102,"")</f>
        <v>69</v>
      </c>
      <c r="E103" s="31">
        <f t="shared" si="42"/>
        <v>73</v>
      </c>
      <c r="F103" s="31">
        <f t="shared" si="42"/>
        <v>68</v>
      </c>
      <c r="G103" s="31">
        <f t="shared" si="42"/>
        <v>73</v>
      </c>
      <c r="H103" s="31">
        <f t="shared" si="42"/>
        <v>48</v>
      </c>
      <c r="I103" s="31">
        <f t="shared" si="42"/>
        <v>67</v>
      </c>
      <c r="J103" s="31">
        <f t="shared" si="42"/>
        <v>71</v>
      </c>
      <c r="K103" s="31">
        <f t="shared" si="42"/>
        <v>73</v>
      </c>
      <c r="L103" s="31">
        <f t="shared" si="42"/>
        <v>68</v>
      </c>
      <c r="M103" s="31">
        <f t="shared" si="42"/>
        <v>69</v>
      </c>
      <c r="N103" s="31">
        <f t="shared" si="42"/>
        <v>71</v>
      </c>
      <c r="O103" s="31">
        <f t="shared" si="42"/>
        <v>73</v>
      </c>
      <c r="P103" s="31">
        <f t="shared" si="42"/>
        <v>76</v>
      </c>
      <c r="Q103" s="31">
        <f t="shared" si="42"/>
        <v>72</v>
      </c>
      <c r="R103" s="31">
        <f t="shared" si="42"/>
        <v>62</v>
      </c>
      <c r="S103" s="31">
        <f t="shared" si="42"/>
        <v>49</v>
      </c>
      <c r="T103" s="31">
        <f t="shared" si="42"/>
        <v>43</v>
      </c>
      <c r="U103" s="31">
        <f t="shared" si="42"/>
        <v>73</v>
      </c>
      <c r="V103" s="31">
        <f t="shared" si="42"/>
        <v>73</v>
      </c>
      <c r="W103" s="31">
        <f t="shared" si="42"/>
        <v>67</v>
      </c>
      <c r="X103" s="31">
        <f t="shared" si="42"/>
        <v>72</v>
      </c>
      <c r="Y103" s="31">
        <f t="shared" si="42"/>
        <v>76</v>
      </c>
      <c r="Z103" s="31">
        <f t="shared" si="42"/>
        <v>68</v>
      </c>
      <c r="AA103" s="31">
        <f t="shared" si="42"/>
        <v>76</v>
      </c>
      <c r="AB103" s="31">
        <f t="shared" si="42"/>
        <v>73</v>
      </c>
      <c r="AC103" s="31">
        <f t="shared" si="42"/>
        <v>65</v>
      </c>
      <c r="AD103" s="31">
        <f t="shared" si="42"/>
        <v>65</v>
      </c>
      <c r="AE103" s="31">
        <f t="shared" si="42"/>
        <v>68</v>
      </c>
      <c r="AF103" s="31">
        <f t="shared" si="42"/>
        <v>61</v>
      </c>
      <c r="AG103" s="31">
        <f t="shared" si="42"/>
        <v>63</v>
      </c>
      <c r="AH103" s="31">
        <f t="shared" si="42"/>
        <v>68</v>
      </c>
      <c r="AI103" s="31">
        <f t="shared" si="42"/>
        <v>56</v>
      </c>
      <c r="AJ103" s="31">
        <f t="shared" si="42"/>
        <v>54</v>
      </c>
      <c r="AK103" s="31">
        <f t="shared" si="42"/>
        <v>53</v>
      </c>
      <c r="AL103" s="31">
        <f t="shared" si="42"/>
        <v>77</v>
      </c>
      <c r="AM103" s="31">
        <f t="shared" si="42"/>
        <v>77</v>
      </c>
      <c r="AN103" s="31">
        <f t="shared" si="42"/>
        <v>76</v>
      </c>
      <c r="AO103" s="31">
        <f t="shared" si="42"/>
        <v>73</v>
      </c>
      <c r="AP103" s="31">
        <f t="shared" si="42"/>
        <v>74</v>
      </c>
      <c r="AQ103" s="31">
        <f t="shared" si="42"/>
        <v>55</v>
      </c>
      <c r="AR103" s="31">
        <f t="shared" si="42"/>
        <v>58</v>
      </c>
      <c r="AS103" s="31">
        <f t="shared" si="42"/>
        <v>51</v>
      </c>
      <c r="AT103" s="31">
        <f t="shared" si="42"/>
        <v>71</v>
      </c>
      <c r="AU103" s="31">
        <f t="shared" si="42"/>
        <v>75</v>
      </c>
      <c r="AV103" s="31">
        <f t="shared" si="42"/>
        <v>59</v>
      </c>
      <c r="AW103" s="31">
        <f t="shared" si="42"/>
        <v>72</v>
      </c>
      <c r="AX103" s="31">
        <f t="shared" si="42"/>
        <v>72</v>
      </c>
      <c r="AY103" s="31">
        <f t="shared" si="42"/>
        <v>61</v>
      </c>
      <c r="AZ103" s="31">
        <f t="shared" si="42"/>
        <v>70</v>
      </c>
      <c r="BA103" s="31">
        <f t="shared" si="42"/>
        <v>69</v>
      </c>
      <c r="BB103" s="31">
        <f t="shared" si="42"/>
        <v>51</v>
      </c>
      <c r="BC103" s="31">
        <f t="shared" si="42"/>
        <v>70</v>
      </c>
      <c r="BD103" s="31">
        <f t="shared" si="42"/>
        <v>73</v>
      </c>
      <c r="BE103" s="31">
        <f t="shared" si="42"/>
        <v>65</v>
      </c>
      <c r="BF103" s="31">
        <f aca="true" t="shared" si="43" ref="BF103:CV103">COUNTIF(BF14:BF102,"")</f>
        <v>68</v>
      </c>
      <c r="BG103" s="31">
        <f t="shared" si="43"/>
        <v>73</v>
      </c>
      <c r="BH103" s="31">
        <f t="shared" si="43"/>
        <v>61</v>
      </c>
      <c r="BI103" s="31">
        <f t="shared" si="43"/>
        <v>72</v>
      </c>
      <c r="BJ103" s="31">
        <f t="shared" si="43"/>
        <v>76</v>
      </c>
      <c r="BK103" s="31">
        <f t="shared" si="43"/>
        <v>76</v>
      </c>
      <c r="BL103" s="31">
        <f t="shared" si="43"/>
        <v>61</v>
      </c>
      <c r="BM103" s="31">
        <f t="shared" si="43"/>
        <v>56</v>
      </c>
      <c r="BN103" s="31">
        <f t="shared" si="43"/>
        <v>29</v>
      </c>
      <c r="BO103" s="31">
        <f t="shared" si="43"/>
        <v>72</v>
      </c>
      <c r="BP103" s="31">
        <f t="shared" si="43"/>
        <v>74</v>
      </c>
      <c r="BQ103" s="31">
        <f t="shared" si="43"/>
        <v>67</v>
      </c>
      <c r="BR103" s="31">
        <f t="shared" si="43"/>
        <v>62</v>
      </c>
      <c r="BS103" s="31">
        <f t="shared" si="43"/>
        <v>45</v>
      </c>
      <c r="BT103" s="31">
        <f t="shared" si="43"/>
        <v>44</v>
      </c>
      <c r="BU103" s="31">
        <f t="shared" si="43"/>
        <v>37</v>
      </c>
      <c r="BV103" s="31">
        <f t="shared" si="43"/>
        <v>68</v>
      </c>
      <c r="BW103" s="31">
        <f t="shared" si="43"/>
        <v>74</v>
      </c>
      <c r="BX103" s="31">
        <f t="shared" si="43"/>
        <v>59</v>
      </c>
      <c r="BY103" s="31">
        <f t="shared" si="43"/>
        <v>61</v>
      </c>
      <c r="BZ103" s="31">
        <f t="shared" si="43"/>
        <v>64</v>
      </c>
      <c r="CA103" s="31">
        <f t="shared" si="43"/>
        <v>61</v>
      </c>
      <c r="CB103" s="31">
        <f t="shared" si="43"/>
        <v>54</v>
      </c>
      <c r="CC103" s="31">
        <f t="shared" si="43"/>
        <v>63</v>
      </c>
      <c r="CD103" s="31">
        <f t="shared" si="43"/>
        <v>53</v>
      </c>
      <c r="CE103" s="31">
        <f t="shared" si="43"/>
        <v>70</v>
      </c>
      <c r="CF103" s="31">
        <f t="shared" si="43"/>
        <v>76</v>
      </c>
      <c r="CG103" s="31">
        <f t="shared" si="43"/>
        <v>62</v>
      </c>
      <c r="CH103" s="31">
        <f t="shared" si="43"/>
        <v>61</v>
      </c>
      <c r="CI103" s="31">
        <f t="shared" si="43"/>
        <v>72</v>
      </c>
      <c r="CJ103" s="31">
        <f t="shared" si="43"/>
        <v>59</v>
      </c>
      <c r="CK103" s="31">
        <f t="shared" si="43"/>
        <v>70</v>
      </c>
      <c r="CL103" s="31">
        <f t="shared" si="43"/>
        <v>62</v>
      </c>
      <c r="CM103" s="31">
        <f t="shared" si="43"/>
        <v>72</v>
      </c>
      <c r="CN103" s="31">
        <f t="shared" si="43"/>
        <v>73</v>
      </c>
      <c r="CO103" s="31">
        <f t="shared" si="43"/>
        <v>75</v>
      </c>
      <c r="CP103" s="31">
        <f t="shared" si="43"/>
        <v>58</v>
      </c>
      <c r="CQ103" s="31">
        <f t="shared" si="43"/>
        <v>73</v>
      </c>
      <c r="CR103" s="31">
        <f t="shared" si="43"/>
        <v>76</v>
      </c>
      <c r="CS103" s="31">
        <f t="shared" si="43"/>
        <v>66</v>
      </c>
      <c r="CT103" s="31">
        <f t="shared" si="43"/>
        <v>69</v>
      </c>
      <c r="CU103" s="31">
        <f t="shared" si="43"/>
        <v>73</v>
      </c>
      <c r="CV103" s="31">
        <f t="shared" si="43"/>
        <v>60</v>
      </c>
      <c r="CW103" s="58">
        <f>SUM(CW14:CW102)</f>
        <v>6702</v>
      </c>
      <c r="CX103" s="59">
        <f>SUM(CX14:CX102)</f>
        <v>6362</v>
      </c>
      <c r="CY103" s="59">
        <f aca="true" t="shared" si="44" ref="CY103:DH103">SUM(CY14:CY102)</f>
        <v>281</v>
      </c>
      <c r="CZ103" s="60">
        <f t="shared" si="44"/>
        <v>856</v>
      </c>
      <c r="DA103" s="60">
        <f t="shared" si="44"/>
        <v>502</v>
      </c>
      <c r="DB103" s="60">
        <f t="shared" si="44"/>
        <v>354</v>
      </c>
      <c r="DC103" s="60">
        <f t="shared" si="44"/>
        <v>143</v>
      </c>
      <c r="DD103" s="60">
        <f t="shared" si="44"/>
        <v>162</v>
      </c>
      <c r="DE103" s="60">
        <f t="shared" si="44"/>
        <v>1442</v>
      </c>
      <c r="DF103" s="60">
        <f t="shared" si="44"/>
        <v>436</v>
      </c>
      <c r="DG103" s="60">
        <f t="shared" si="44"/>
        <v>52</v>
      </c>
      <c r="DH103" s="60">
        <f t="shared" si="44"/>
        <v>340</v>
      </c>
      <c r="DI103" s="60">
        <f>SUM(DI14:DI102)</f>
        <v>1782</v>
      </c>
      <c r="DJ103" s="61">
        <f t="shared" si="41"/>
        <v>0.050731125037302295</v>
      </c>
    </row>
    <row r="104" spans="1:101" ht="12.75">
      <c r="A104" s="32"/>
      <c r="B104" s="32"/>
      <c r="C104" s="32"/>
      <c r="D104" s="32"/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/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/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15"/>
    </row>
    <row r="105" spans="1:101" ht="12.75">
      <c r="A105" s="32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  <c r="AF105" s="32"/>
      <c r="AG105" s="32"/>
      <c r="AH105" s="32"/>
      <c r="AI105" s="32"/>
      <c r="AJ105" s="32"/>
      <c r="AK105" s="32"/>
      <c r="AL105" s="32"/>
      <c r="AM105" s="32"/>
      <c r="AN105" s="32"/>
      <c r="AO105" s="32"/>
      <c r="AP105" s="32"/>
      <c r="AQ105" s="32"/>
      <c r="AR105" s="32"/>
      <c r="AS105" s="32"/>
      <c r="AT105" s="32"/>
      <c r="AU105" s="32"/>
      <c r="AV105" s="32"/>
      <c r="AW105" s="32"/>
      <c r="AX105" s="32"/>
      <c r="AY105" s="32"/>
      <c r="AZ105" s="32"/>
      <c r="BA105" s="32"/>
      <c r="BB105" s="32"/>
      <c r="BC105" s="32"/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/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/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</row>
    <row r="106" spans="1:32" ht="12.75">
      <c r="A106" s="17" t="s">
        <v>135</v>
      </c>
      <c r="B106" s="18"/>
      <c r="C106" s="19" t="s">
        <v>3</v>
      </c>
      <c r="D106" s="19"/>
      <c r="E106" s="20"/>
      <c r="F106" s="19" t="s">
        <v>136</v>
      </c>
      <c r="G106" s="19"/>
      <c r="H106" s="55"/>
      <c r="I106" s="19" t="s">
        <v>159</v>
      </c>
      <c r="J106" s="19"/>
      <c r="P106" s="21"/>
      <c r="Q106" s="19" t="s">
        <v>4</v>
      </c>
      <c r="R106" s="19"/>
      <c r="S106" s="25" t="s">
        <v>137</v>
      </c>
      <c r="T106" s="19" t="s">
        <v>138</v>
      </c>
      <c r="V106" s="24" t="s">
        <v>152</v>
      </c>
      <c r="W106" s="19" t="s">
        <v>140</v>
      </c>
      <c r="X106" s="16"/>
      <c r="Y106" s="16"/>
      <c r="Z106" s="16"/>
      <c r="AA106" s="16"/>
      <c r="AB106" s="16"/>
      <c r="AC106" s="16"/>
      <c r="AD106" s="16"/>
      <c r="AE106" s="16"/>
      <c r="AF106" s="16"/>
    </row>
    <row r="107" spans="1:32" ht="12.75">
      <c r="A107" s="17" t="s">
        <v>139</v>
      </c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6"/>
      <c r="Q107" s="19"/>
      <c r="R107" s="16"/>
      <c r="S107" s="16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</row>
    <row r="109" ht="12.75">
      <c r="A109" s="26" t="s">
        <v>141</v>
      </c>
    </row>
  </sheetData>
  <conditionalFormatting sqref="D14:CV102">
    <cfRule type="cellIs" priority="1" dxfId="0" operator="between" stopIfTrue="1">
      <formula>1</formula>
      <formula>3</formula>
    </cfRule>
    <cfRule type="cellIs" priority="2" dxfId="1" operator="equal" stopIfTrue="1">
      <formula>"s"</formula>
    </cfRule>
    <cfRule type="cellIs" priority="3" dxfId="2" operator="equal" stopIfTrue="1">
      <formula>"f"</formula>
    </cfRule>
  </conditionalFormatting>
  <hyperlinks>
    <hyperlink ref="B13" r:id="rId1" tooltip="Lista Senadores ordenados por partido" display="http://www.senado.gov.br/sf/senadores/senadores_atual.asp?o=2&amp;p=*"/>
    <hyperlink ref="C13" r:id="rId2" tooltip="Lista Senadores ordenados por UF" display="http://www.senado.gov.br/sf/senadores/senadores_atual.asp?o=3&amp;p=*"/>
    <hyperlink ref="A109" r:id="rId3" display="http://www.congressoemfoco.com.br"/>
  </hyperlinks>
  <printOptions/>
  <pageMargins left="0.75" right="0.75" top="1" bottom="1" header="0.492125985" footer="0.492125985"/>
  <pageSetup horizontalDpi="300" verticalDpi="3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Oficina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</dc:creator>
  <cp:keywords/>
  <dc:description/>
  <cp:lastModifiedBy>Oficina</cp:lastModifiedBy>
  <dcterms:created xsi:type="dcterms:W3CDTF">2008-07-10T21:15:49Z</dcterms:created>
  <dcterms:modified xsi:type="dcterms:W3CDTF">2009-01-20T17:26:50Z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